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23655" windowHeight="9705" activeTab="6"/>
  </bookViews>
  <sheets>
    <sheet name="Адресная помощь" sheetId="1" r:id="rId1"/>
    <sheet name="Лист2" sheetId="2" state="hidden" r:id="rId2"/>
    <sheet name="Лист3" sheetId="3" state="hidden" r:id="rId3"/>
    <sheet name="Системная помощь" sheetId="4" r:id="rId4"/>
    <sheet name="Коробка храбрости" sheetId="5" r:id="rId5"/>
    <sheet name="Помощь семьям " sheetId="6" r:id="rId6"/>
    <sheet name="Уроки доброты" sheetId="7" r:id="rId7"/>
  </sheets>
  <calcPr calcId="124519"/>
</workbook>
</file>

<file path=xl/calcChain.xml><?xml version="1.0" encoding="utf-8"?>
<calcChain xmlns="http://schemas.openxmlformats.org/spreadsheetml/2006/main">
  <c r="B12" i="5"/>
  <c r="B29" i="1"/>
  <c r="B6" i="5"/>
  <c r="B8" i="6"/>
  <c r="B34" i="1"/>
  <c r="B37"/>
  <c r="B4" i="7" l="1"/>
  <c r="B5" i="4"/>
  <c r="B22" i="1"/>
  <c r="B41" s="1"/>
  <c r="B40" l="1"/>
</calcChain>
</file>

<file path=xl/sharedStrings.xml><?xml version="1.0" encoding="utf-8"?>
<sst xmlns="http://schemas.openxmlformats.org/spreadsheetml/2006/main" count="111" uniqueCount="71">
  <si>
    <t>Дата платежа</t>
  </si>
  <si>
    <t>Сумма, руб.</t>
  </si>
  <si>
    <t>Назначение платежа</t>
  </si>
  <si>
    <t>Оплата медицинских услуг</t>
  </si>
  <si>
    <t>Благополучатель</t>
  </si>
  <si>
    <t>Итого:</t>
  </si>
  <si>
    <t>Всего по программе</t>
  </si>
  <si>
    <t>Программные расходы</t>
  </si>
  <si>
    <t>Оплата медицинского оборудования и ТСР</t>
  </si>
  <si>
    <t>.</t>
  </si>
  <si>
    <t>Оплата проезда до места лечения и обратно, проживания на время лечения</t>
  </si>
  <si>
    <t>Оплата ТСР (вертикализатор)</t>
  </si>
  <si>
    <t>Оплата курса реабилитации в РЦ «Три сестры»</t>
  </si>
  <si>
    <t>Оплата медицинских препаратов и медицинских расходных материалов</t>
  </si>
  <si>
    <t>Проект "Няни особого назначения"</t>
  </si>
  <si>
    <t>Расходы на проект</t>
  </si>
  <si>
    <t>Расходы на мероприятия</t>
  </si>
  <si>
    <t xml:space="preserve"> Программа «Адресная помощь» – январь 2021</t>
  </si>
  <si>
    <t xml:space="preserve"> Программа «Системная помощь» – январь 2021</t>
  </si>
  <si>
    <t xml:space="preserve"> Программа «Коробка храбрости» – январь 2021</t>
  </si>
  <si>
    <t xml:space="preserve"> Программа «Помощь семьям с тяжелобольными детьми» – январь 2021</t>
  </si>
  <si>
    <t xml:space="preserve"> Программа «Уроки доброты» – январь 2021</t>
  </si>
  <si>
    <t>Оплата лечения в НМИЦ онкологии им. Н.Н. Блохина</t>
  </si>
  <si>
    <t>Аминов Юсуф</t>
  </si>
  <si>
    <t>Оплата  импланта Custombone для операции по пластике дефекта черепа</t>
  </si>
  <si>
    <t>Короленко Артем</t>
  </si>
  <si>
    <t>Оплата перация по восстановительной хирургии таза в Hospital Universitario General de Catalunya, г. Барселона</t>
  </si>
  <si>
    <t>Невмируха Юлия</t>
  </si>
  <si>
    <t>Оплата проеза руки</t>
  </si>
  <si>
    <t xml:space="preserve">Черноскутов Александр </t>
  </si>
  <si>
    <t>Оплата билетов  Новокузнецк-Москва</t>
  </si>
  <si>
    <t>Кравченко Александра</t>
  </si>
  <si>
    <t xml:space="preserve">Рудольф Илья </t>
  </si>
  <si>
    <t>Оплата опрации в АО «Ильинская больница»</t>
  </si>
  <si>
    <t>Артемова Дарья</t>
  </si>
  <si>
    <t>Диулина Алина</t>
  </si>
  <si>
    <t>Оплата дообследования с дальнейшей операцией в клинике Beta, город Бонн</t>
  </si>
  <si>
    <t>Оплата курса реабилитации в РЦ Родник", г. Санкт-Петербург</t>
  </si>
  <si>
    <t xml:space="preserve">Мазурчук Елизавета </t>
  </si>
  <si>
    <t>Оплата курса реабилитации в ДЦА «Родник» г. Санкт-Петербург.</t>
  </si>
  <si>
    <t xml:space="preserve">Закиров Тимур </t>
  </si>
  <si>
    <t>Оплата курса реабилитации в РЦ «Сакура», г. Челябинск</t>
  </si>
  <si>
    <t xml:space="preserve">Шарова Алиса </t>
  </si>
  <si>
    <t xml:space="preserve">Роготовская Елизавета </t>
  </si>
  <si>
    <t xml:space="preserve">Вислов Максим </t>
  </si>
  <si>
    <t>Оплата генетического анализа</t>
  </si>
  <si>
    <t>Жунусов Арслан</t>
  </si>
  <si>
    <t>Оплата авиабилетов Москва-Цюрих</t>
  </si>
  <si>
    <t>Кудрина Дарья</t>
  </si>
  <si>
    <t>Оплата авиабилетов Владивосток- Москва-Барселона</t>
  </si>
  <si>
    <t>Макаров Николай</t>
  </si>
  <si>
    <t>Козырчикова Анна</t>
  </si>
  <si>
    <t>Оплата доп. мед. услуг</t>
  </si>
  <si>
    <t>Фоминов Владимир</t>
  </si>
  <si>
    <t>Оплата  операции в АО "Ильинская больница", г. Москва</t>
  </si>
  <si>
    <t>Жартовская Инна</t>
  </si>
  <si>
    <t>Оплата операции в Институте врожденных заболеваний челюстно-лицевой области профессора г. В. Гончакова (Москва)</t>
  </si>
  <si>
    <t>Сулейманов Леон</t>
  </si>
  <si>
    <t>Оплата ТСР (кресло-коляска)</t>
  </si>
  <si>
    <t>Афанасьева Вероника</t>
  </si>
  <si>
    <t>Данилов Марк</t>
  </si>
  <si>
    <t>Оплата курса реабилитации  в РЦ «Адели» ( г. Пенза)</t>
  </si>
  <si>
    <t xml:space="preserve">Ищук Александр </t>
  </si>
  <si>
    <t xml:space="preserve">Паскевич Ксения </t>
  </si>
  <si>
    <t>Оплата курса реабилитации</t>
  </si>
  <si>
    <t>Овсянников Тимофей</t>
  </si>
  <si>
    <t>Оплата свитшотов для волонтеров</t>
  </si>
  <si>
    <t xml:space="preserve">Волонтерские отделения </t>
  </si>
  <si>
    <t>Оплата печатной продукции</t>
  </si>
  <si>
    <t>Командировочные расходы</t>
  </si>
  <si>
    <t xml:space="preserve">Максимов Матвей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</si>
</sst>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rgb="FF00B0F0"/>
      <name val="Cambria"/>
      <family val="1"/>
      <charset val="204"/>
      <scheme val="major"/>
    </font>
    <font>
      <b/>
      <sz val="16"/>
      <color rgb="FF00B0F0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b/>
      <sz val="11"/>
      <color rgb="FF0070C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  <font>
      <b/>
      <i/>
      <sz val="11"/>
      <color rgb="FF000000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F9E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14" fontId="9" fillId="3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8" fillId="0" borderId="1" xfId="0" applyFont="1" applyBorder="1"/>
    <xf numFmtId="0" fontId="6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/>
    <xf numFmtId="4" fontId="7" fillId="4" borderId="4" xfId="0" applyNumberFormat="1" applyFont="1" applyFill="1" applyBorder="1" applyAlignment="1">
      <alignment horizontal="right" vertical="top" wrapText="1"/>
    </xf>
    <xf numFmtId="0" fontId="0" fillId="0" borderId="0" xfId="0" applyFill="1"/>
    <xf numFmtId="0" fontId="1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14" fontId="2" fillId="0" borderId="1" xfId="0" applyNumberFormat="1" applyFont="1" applyFill="1" applyBorder="1" applyAlignment="1">
      <alignment horizontal="left" vertical="center" wrapText="1"/>
    </xf>
    <xf numFmtId="14" fontId="11" fillId="0" borderId="1" xfId="0" applyNumberFormat="1" applyFont="1" applyFill="1" applyBorder="1"/>
    <xf numFmtId="4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0" fillId="0" borderId="1" xfId="0" applyFill="1" applyBorder="1"/>
    <xf numFmtId="14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/>
    <xf numFmtId="4" fontId="10" fillId="0" borderId="1" xfId="0" applyNumberFormat="1" applyFont="1" applyFill="1" applyBorder="1" applyAlignment="1">
      <alignment horizontal="right" vertical="top" wrapText="1"/>
    </xf>
    <xf numFmtId="0" fontId="0" fillId="0" borderId="0" xfId="0" applyFill="1" applyBorder="1"/>
    <xf numFmtId="4" fontId="0" fillId="0" borderId="0" xfId="0" applyNumberFormat="1" applyFill="1"/>
    <xf numFmtId="4" fontId="9" fillId="0" borderId="1" xfId="0" applyNumberFormat="1" applyFont="1" applyBorder="1" applyAlignment="1">
      <alignment wrapText="1"/>
    </xf>
    <xf numFmtId="14" fontId="9" fillId="3" borderId="1" xfId="0" applyNumberFormat="1" applyFont="1" applyFill="1" applyBorder="1" applyAlignment="1">
      <alignment horizontal="center" wrapText="1"/>
    </xf>
    <xf numFmtId="4" fontId="7" fillId="4" borderId="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14" fontId="2" fillId="0" borderId="7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" fontId="7" fillId="4" borderId="4" xfId="0" applyNumberFormat="1" applyFont="1" applyFill="1" applyBorder="1" applyAlignment="1">
      <alignment horizontal="left" vertical="top" wrapText="1"/>
    </xf>
    <xf numFmtId="4" fontId="9" fillId="0" borderId="1" xfId="0" applyNumberFormat="1" applyFont="1" applyBorder="1" applyAlignment="1">
      <alignment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left" vertical="center" wrapText="1"/>
    </xf>
    <xf numFmtId="4" fontId="13" fillId="0" borderId="1" xfId="0" applyNumberFormat="1" applyFont="1" applyBorder="1"/>
    <xf numFmtId="4" fontId="11" fillId="0" borderId="1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14" fontId="2" fillId="0" borderId="8" xfId="0" applyNumberFormat="1" applyFont="1" applyFill="1" applyBorder="1" applyAlignment="1">
      <alignment horizontal="left" vertical="center" wrapText="1"/>
    </xf>
    <xf numFmtId="14" fontId="2" fillId="0" borderId="2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1171574</xdr:colOff>
      <xdr:row>0</xdr:row>
      <xdr:rowOff>1257301</xdr:rowOff>
    </xdr:to>
    <xdr:pic>
      <xdr:nvPicPr>
        <xdr:cNvPr id="3" name="Рисунок 2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"/>
          <a:ext cx="2514599" cy="1257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1123949</xdr:colOff>
      <xdr:row>0</xdr:row>
      <xdr:rowOff>1257301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0"/>
          <a:ext cx="2514599" cy="1257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1675429</xdr:colOff>
      <xdr:row>0</xdr:row>
      <xdr:rowOff>1314450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3008929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0</xdr:rowOff>
    </xdr:from>
    <xdr:to>
      <xdr:col>1</xdr:col>
      <xdr:colOff>1095374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4" y="0"/>
          <a:ext cx="2390775" cy="1104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90775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opLeftCell="A28" workbookViewId="0">
      <selection activeCell="F4" sqref="F4"/>
    </sheetView>
  </sheetViews>
  <sheetFormatPr defaultRowHeight="15"/>
  <cols>
    <col min="1" max="1" width="20.140625" style="10" customWidth="1"/>
    <col min="2" max="2" width="22.5703125" style="10" customWidth="1"/>
    <col min="3" max="3" width="47" style="10" customWidth="1"/>
    <col min="4" max="4" width="34" style="10" customWidth="1"/>
    <col min="5" max="5" width="11.42578125" style="10" bestFit="1" customWidth="1"/>
    <col min="6" max="16384" width="9.140625" style="10"/>
  </cols>
  <sheetData>
    <row r="1" spans="1:4" ht="104.25" customHeight="1">
      <c r="C1" s="43" t="s">
        <v>17</v>
      </c>
      <c r="D1" s="44"/>
    </row>
    <row r="2" spans="1:4" ht="15.75">
      <c r="A2" s="11" t="s">
        <v>0</v>
      </c>
      <c r="B2" s="11" t="s">
        <v>1</v>
      </c>
      <c r="C2" s="11" t="s">
        <v>2</v>
      </c>
      <c r="D2" s="11" t="s">
        <v>4</v>
      </c>
    </row>
    <row r="3" spans="1:4">
      <c r="A3" s="46" t="s">
        <v>3</v>
      </c>
      <c r="B3" s="46"/>
      <c r="C3" s="46"/>
      <c r="D3" s="46"/>
    </row>
    <row r="4" spans="1:4" ht="42.75">
      <c r="A4" s="12">
        <v>44208</v>
      </c>
      <c r="B4" s="13">
        <v>5659368</v>
      </c>
      <c r="C4" s="14" t="s">
        <v>26</v>
      </c>
      <c r="D4" s="14" t="s">
        <v>27</v>
      </c>
    </row>
    <row r="5" spans="1:4" ht="28.5">
      <c r="A5" s="12">
        <v>44209</v>
      </c>
      <c r="B5" s="13">
        <v>800000</v>
      </c>
      <c r="C5" s="14" t="s">
        <v>22</v>
      </c>
      <c r="D5" s="14" t="s">
        <v>23</v>
      </c>
    </row>
    <row r="6" spans="1:4" ht="28.5">
      <c r="A6" s="12">
        <v>44209</v>
      </c>
      <c r="B6" s="13">
        <v>386400</v>
      </c>
      <c r="C6" s="14" t="s">
        <v>12</v>
      </c>
      <c r="D6" s="14" t="s">
        <v>32</v>
      </c>
    </row>
    <row r="7" spans="1:4">
      <c r="A7" s="12">
        <v>44209</v>
      </c>
      <c r="B7" s="13">
        <v>748070</v>
      </c>
      <c r="C7" s="14" t="s">
        <v>33</v>
      </c>
      <c r="D7" s="14" t="s">
        <v>34</v>
      </c>
    </row>
    <row r="8" spans="1:4" ht="28.5">
      <c r="A8" s="12">
        <v>44209</v>
      </c>
      <c r="B8" s="13">
        <v>299600</v>
      </c>
      <c r="C8" s="14" t="s">
        <v>37</v>
      </c>
      <c r="D8" s="14" t="s">
        <v>38</v>
      </c>
    </row>
    <row r="9" spans="1:4" ht="28.5">
      <c r="A9" s="12">
        <v>44209</v>
      </c>
      <c r="B9" s="13">
        <v>299600</v>
      </c>
      <c r="C9" s="14" t="s">
        <v>39</v>
      </c>
      <c r="D9" s="14" t="s">
        <v>40</v>
      </c>
    </row>
    <row r="10" spans="1:4" ht="28.5">
      <c r="A10" s="12">
        <v>44209</v>
      </c>
      <c r="B10" s="13">
        <v>198600</v>
      </c>
      <c r="C10" s="14" t="s">
        <v>41</v>
      </c>
      <c r="D10" s="14" t="s">
        <v>42</v>
      </c>
    </row>
    <row r="11" spans="1:4" ht="28.5">
      <c r="A11" s="12">
        <v>44209</v>
      </c>
      <c r="B11" s="13">
        <v>300000</v>
      </c>
      <c r="C11" s="14" t="s">
        <v>12</v>
      </c>
      <c r="D11" s="14" t="s">
        <v>43</v>
      </c>
    </row>
    <row r="12" spans="1:4">
      <c r="A12" s="12">
        <v>44209</v>
      </c>
      <c r="B12" s="13">
        <v>25500</v>
      </c>
      <c r="C12" s="14" t="s">
        <v>45</v>
      </c>
      <c r="D12" s="14" t="s">
        <v>46</v>
      </c>
    </row>
    <row r="13" spans="1:4" ht="28.5">
      <c r="A13" s="12">
        <v>44209</v>
      </c>
      <c r="B13" s="13">
        <v>386400</v>
      </c>
      <c r="C13" s="14" t="s">
        <v>12</v>
      </c>
      <c r="D13" s="14" t="s">
        <v>50</v>
      </c>
    </row>
    <row r="14" spans="1:4">
      <c r="A14" s="12">
        <v>44214</v>
      </c>
      <c r="B14" s="13">
        <v>371715.9</v>
      </c>
      <c r="C14" s="14" t="s">
        <v>52</v>
      </c>
      <c r="D14" s="14" t="s">
        <v>53</v>
      </c>
    </row>
    <row r="15" spans="1:4">
      <c r="A15" s="12">
        <v>44214</v>
      </c>
      <c r="B15" s="13">
        <v>99000</v>
      </c>
      <c r="C15" s="14" t="s">
        <v>45</v>
      </c>
      <c r="D15" s="14" t="s">
        <v>70</v>
      </c>
    </row>
    <row r="16" spans="1:4" ht="28.5">
      <c r="A16" s="12">
        <v>44214</v>
      </c>
      <c r="B16" s="13">
        <v>529975</v>
      </c>
      <c r="C16" s="14" t="s">
        <v>54</v>
      </c>
      <c r="D16" s="14" t="s">
        <v>55</v>
      </c>
    </row>
    <row r="17" spans="1:4" ht="42.75">
      <c r="A17" s="12">
        <v>44222</v>
      </c>
      <c r="B17" s="13">
        <v>155600</v>
      </c>
      <c r="C17" s="14" t="s">
        <v>56</v>
      </c>
      <c r="D17" s="14" t="s">
        <v>57</v>
      </c>
    </row>
    <row r="18" spans="1:4" ht="28.5">
      <c r="A18" s="12">
        <v>44223</v>
      </c>
      <c r="B18" s="38">
        <v>92000</v>
      </c>
      <c r="C18" s="39" t="s">
        <v>61</v>
      </c>
      <c r="D18" s="40" t="s">
        <v>62</v>
      </c>
    </row>
    <row r="19" spans="1:4" ht="28.5">
      <c r="A19" s="12">
        <v>44223</v>
      </c>
      <c r="B19" s="13">
        <v>1159200</v>
      </c>
      <c r="C19" s="14" t="s">
        <v>12</v>
      </c>
      <c r="D19" s="14" t="s">
        <v>63</v>
      </c>
    </row>
    <row r="20" spans="1:4">
      <c r="A20" s="12">
        <v>44223</v>
      </c>
      <c r="B20" s="41">
        <v>30000</v>
      </c>
      <c r="C20" s="14" t="s">
        <v>64</v>
      </c>
      <c r="D20" s="14" t="s">
        <v>65</v>
      </c>
    </row>
    <row r="21" spans="1:4" ht="28.5">
      <c r="A21" s="12">
        <v>44224</v>
      </c>
      <c r="B21" s="13">
        <v>8736543.8599999994</v>
      </c>
      <c r="C21" s="14" t="s">
        <v>36</v>
      </c>
      <c r="D21" s="14" t="s">
        <v>35</v>
      </c>
    </row>
    <row r="22" spans="1:4" ht="21" customHeight="1">
      <c r="A22" s="15" t="s">
        <v>5</v>
      </c>
      <c r="B22" s="16">
        <f>SUM(B4:B21)</f>
        <v>20277572.759999998</v>
      </c>
      <c r="C22" s="16"/>
      <c r="D22" s="16"/>
    </row>
    <row r="23" spans="1:4" ht="21" customHeight="1">
      <c r="A23" s="47" t="s">
        <v>8</v>
      </c>
      <c r="B23" s="48"/>
      <c r="C23" s="48"/>
      <c r="D23" s="49"/>
    </row>
    <row r="24" spans="1:4" ht="21" customHeight="1">
      <c r="A24" s="12">
        <v>44209</v>
      </c>
      <c r="B24" s="13">
        <v>162200</v>
      </c>
      <c r="C24" s="14" t="s">
        <v>11</v>
      </c>
      <c r="D24" s="14" t="s">
        <v>44</v>
      </c>
    </row>
    <row r="25" spans="1:4" ht="21" customHeight="1">
      <c r="A25" s="12">
        <v>44209</v>
      </c>
      <c r="B25" s="13">
        <v>298700</v>
      </c>
      <c r="C25" s="14" t="s">
        <v>11</v>
      </c>
      <c r="D25" s="14" t="s">
        <v>51</v>
      </c>
    </row>
    <row r="26" spans="1:4" ht="20.25" customHeight="1">
      <c r="A26" s="12">
        <v>44214</v>
      </c>
      <c r="B26" s="13">
        <v>490000</v>
      </c>
      <c r="C26" s="14" t="s">
        <v>28</v>
      </c>
      <c r="D26" s="14" t="s">
        <v>29</v>
      </c>
    </row>
    <row r="27" spans="1:4" ht="20.25" customHeight="1">
      <c r="A27" s="12">
        <v>44222</v>
      </c>
      <c r="B27" s="13">
        <v>151900</v>
      </c>
      <c r="C27" s="14" t="s">
        <v>58</v>
      </c>
      <c r="D27" s="28" t="s">
        <v>59</v>
      </c>
    </row>
    <row r="28" spans="1:4" ht="21" customHeight="1">
      <c r="A28" s="12">
        <v>44223</v>
      </c>
      <c r="B28" s="13">
        <v>201900</v>
      </c>
      <c r="C28" s="14" t="s">
        <v>11</v>
      </c>
      <c r="D28" s="28" t="s">
        <v>60</v>
      </c>
    </row>
    <row r="29" spans="1:4" ht="17.25" customHeight="1">
      <c r="A29" s="15" t="s">
        <v>5</v>
      </c>
      <c r="B29" s="37">
        <f>SUM(B24:B28)</f>
        <v>1304700</v>
      </c>
      <c r="C29" s="14"/>
      <c r="D29" s="14"/>
    </row>
    <row r="30" spans="1:4" ht="21" customHeight="1">
      <c r="A30" s="47" t="s">
        <v>10</v>
      </c>
      <c r="B30" s="48"/>
      <c r="C30" s="48"/>
      <c r="D30" s="49"/>
    </row>
    <row r="31" spans="1:4" ht="30.75" customHeight="1">
      <c r="A31" s="12">
        <v>44201</v>
      </c>
      <c r="B31" s="13">
        <v>6678</v>
      </c>
      <c r="C31" s="14" t="s">
        <v>30</v>
      </c>
      <c r="D31" s="14" t="s">
        <v>31</v>
      </c>
    </row>
    <row r="32" spans="1:4" ht="29.25" customHeight="1">
      <c r="A32" s="12">
        <v>44205</v>
      </c>
      <c r="B32" s="13">
        <v>59594</v>
      </c>
      <c r="C32" s="14" t="s">
        <v>49</v>
      </c>
      <c r="D32" s="14" t="s">
        <v>27</v>
      </c>
    </row>
    <row r="33" spans="1:12" ht="24" customHeight="1">
      <c r="A33" s="12">
        <v>44219</v>
      </c>
      <c r="B33" s="13">
        <v>44461</v>
      </c>
      <c r="C33" s="14" t="s">
        <v>47</v>
      </c>
      <c r="D33" s="14" t="s">
        <v>48</v>
      </c>
    </row>
    <row r="34" spans="1:12" ht="21" customHeight="1">
      <c r="A34" s="15" t="s">
        <v>5</v>
      </c>
      <c r="B34" s="16">
        <f>SUM(B31:B33)</f>
        <v>110733</v>
      </c>
      <c r="C34" s="30"/>
      <c r="D34" s="31"/>
    </row>
    <row r="35" spans="1:12" ht="21" customHeight="1">
      <c r="A35" s="45" t="s">
        <v>13</v>
      </c>
      <c r="B35" s="45"/>
      <c r="C35" s="45"/>
      <c r="D35" s="45"/>
    </row>
    <row r="36" spans="1:12" ht="30.75" customHeight="1">
      <c r="A36" s="12">
        <v>44222</v>
      </c>
      <c r="B36" s="13">
        <v>1435000</v>
      </c>
      <c r="C36" s="14" t="s">
        <v>24</v>
      </c>
      <c r="D36" s="14" t="s">
        <v>25</v>
      </c>
    </row>
    <row r="37" spans="1:12" ht="20.25" customHeight="1">
      <c r="A37" s="15" t="s">
        <v>5</v>
      </c>
      <c r="B37" s="37">
        <f>SUM(B36:B36)</f>
        <v>1435000</v>
      </c>
      <c r="C37" s="14"/>
      <c r="D37" s="14"/>
    </row>
    <row r="38" spans="1:12" ht="15" customHeight="1">
      <c r="A38" s="45" t="s">
        <v>7</v>
      </c>
      <c r="B38" s="45"/>
      <c r="C38" s="45"/>
      <c r="D38" s="45"/>
      <c r="E38" s="42"/>
      <c r="F38" s="42"/>
      <c r="G38" s="42"/>
      <c r="H38" s="42"/>
      <c r="I38" s="42"/>
      <c r="J38" s="42"/>
      <c r="K38" s="42"/>
      <c r="L38" s="42"/>
    </row>
    <row r="39" spans="1:12" ht="15" customHeight="1">
      <c r="A39" s="19">
        <v>44226</v>
      </c>
      <c r="B39" s="17">
        <v>199472.53</v>
      </c>
      <c r="C39" s="29"/>
      <c r="D39" s="29"/>
      <c r="E39" s="27"/>
      <c r="F39" s="27"/>
      <c r="G39" s="27"/>
      <c r="H39" s="27"/>
      <c r="I39" s="27"/>
      <c r="J39" s="27"/>
      <c r="K39" s="27"/>
      <c r="L39" s="27"/>
    </row>
    <row r="40" spans="1:12" ht="15" customHeight="1">
      <c r="A40" s="15" t="s">
        <v>5</v>
      </c>
      <c r="B40" s="17">
        <f>SUM(B39)</f>
        <v>199472.53</v>
      </c>
      <c r="C40" s="29"/>
      <c r="D40" s="29"/>
      <c r="E40" s="27"/>
      <c r="F40" s="27"/>
      <c r="G40" s="27"/>
      <c r="H40" s="27"/>
      <c r="I40" s="27"/>
      <c r="J40" s="27"/>
      <c r="K40" s="27"/>
      <c r="L40" s="27"/>
    </row>
    <row r="41" spans="1:12">
      <c r="A41" s="20" t="s">
        <v>6</v>
      </c>
      <c r="B41" s="21">
        <f>B22+B29+B34+B37+B39</f>
        <v>23327478.289999999</v>
      </c>
      <c r="C41" s="18"/>
      <c r="D41" s="18"/>
    </row>
    <row r="42" spans="1:12">
      <c r="E42" s="22"/>
      <c r="F42" s="22"/>
      <c r="G42" s="22"/>
      <c r="H42" s="22"/>
    </row>
    <row r="43" spans="1:12">
      <c r="B43" s="23"/>
      <c r="E43" s="22"/>
      <c r="F43" s="22"/>
      <c r="G43" s="22"/>
      <c r="H43" s="22"/>
    </row>
    <row r="44" spans="1:12">
      <c r="E44" s="22"/>
      <c r="F44" s="22"/>
      <c r="G44" s="22"/>
      <c r="H44" s="22"/>
      <c r="L44" s="10" t="s">
        <v>9</v>
      </c>
    </row>
  </sheetData>
  <mergeCells count="8">
    <mergeCell ref="I38:L38"/>
    <mergeCell ref="C1:D1"/>
    <mergeCell ref="A38:D38"/>
    <mergeCell ref="A3:D3"/>
    <mergeCell ref="E38:H38"/>
    <mergeCell ref="A23:D23"/>
    <mergeCell ref="A30:D30"/>
    <mergeCell ref="A35:D3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B5" sqref="B5"/>
    </sheetView>
  </sheetViews>
  <sheetFormatPr defaultRowHeight="15"/>
  <cols>
    <col min="1" max="1" width="22.42578125" customWidth="1"/>
    <col min="2" max="2" width="36.28515625" customWidth="1"/>
    <col min="3" max="3" width="47.85546875" customWidth="1"/>
    <col min="4" max="4" width="34.28515625" customWidth="1"/>
  </cols>
  <sheetData>
    <row r="1" spans="1:4" ht="118.5" customHeight="1">
      <c r="A1" s="50"/>
      <c r="B1" s="50"/>
      <c r="C1" s="51" t="s">
        <v>18</v>
      </c>
      <c r="D1" s="52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53" t="s">
        <v>7</v>
      </c>
      <c r="B3" s="53"/>
      <c r="C3" s="53"/>
      <c r="D3" s="53"/>
    </row>
    <row r="4" spans="1:4">
      <c r="A4" s="3">
        <v>44226</v>
      </c>
      <c r="B4" s="7">
        <v>7351.54</v>
      </c>
      <c r="C4" s="6"/>
      <c r="D4" s="6"/>
    </row>
    <row r="5" spans="1:4">
      <c r="A5" s="5" t="s">
        <v>6</v>
      </c>
      <c r="B5" s="4">
        <f>B4</f>
        <v>7351.54</v>
      </c>
      <c r="C5" s="2"/>
      <c r="D5" s="2"/>
    </row>
  </sheetData>
  <mergeCells count="3">
    <mergeCell ref="A1:B1"/>
    <mergeCell ref="C1:D1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B12" sqref="B12"/>
    </sheetView>
  </sheetViews>
  <sheetFormatPr defaultRowHeight="15"/>
  <cols>
    <col min="1" max="1" width="20" customWidth="1"/>
    <col min="2" max="2" width="29.42578125" customWidth="1"/>
    <col min="3" max="3" width="43" customWidth="1"/>
    <col min="4" max="4" width="37.5703125" customWidth="1"/>
  </cols>
  <sheetData>
    <row r="1" spans="1:4" ht="115.5" customHeight="1">
      <c r="A1" s="50"/>
      <c r="B1" s="50"/>
      <c r="C1" s="51" t="s">
        <v>19</v>
      </c>
      <c r="D1" s="52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53" t="s">
        <v>16</v>
      </c>
      <c r="B3" s="53"/>
      <c r="C3" s="53"/>
      <c r="D3" s="53"/>
    </row>
    <row r="4" spans="1:4">
      <c r="A4" s="34">
        <v>44222</v>
      </c>
      <c r="B4" s="33">
        <v>82680</v>
      </c>
      <c r="C4" s="14" t="s">
        <v>66</v>
      </c>
      <c r="D4" s="14" t="s">
        <v>67</v>
      </c>
    </row>
    <row r="5" spans="1:4">
      <c r="A5" s="34">
        <v>44225</v>
      </c>
      <c r="B5" s="33">
        <v>10573.61</v>
      </c>
      <c r="C5" s="14" t="s">
        <v>68</v>
      </c>
      <c r="D5" s="14" t="s">
        <v>67</v>
      </c>
    </row>
    <row r="6" spans="1:4" ht="15.75">
      <c r="A6" s="35" t="s">
        <v>5</v>
      </c>
      <c r="B6" s="36">
        <f>SUM(B4:B5)</f>
        <v>93253.61</v>
      </c>
      <c r="C6" s="11"/>
      <c r="D6" s="14"/>
    </row>
    <row r="7" spans="1:4">
      <c r="A7" s="53" t="s">
        <v>69</v>
      </c>
      <c r="B7" s="53"/>
      <c r="C7" s="53"/>
      <c r="D7" s="53"/>
    </row>
    <row r="8" spans="1:4" ht="15.75">
      <c r="A8" s="3">
        <v>44226</v>
      </c>
      <c r="B8" s="33">
        <v>5997.2</v>
      </c>
      <c r="C8" s="11"/>
      <c r="D8" s="14"/>
    </row>
    <row r="9" spans="1:4" ht="15.75">
      <c r="A9" s="35" t="s">
        <v>5</v>
      </c>
      <c r="B9" s="36">
        <v>5997.2</v>
      </c>
      <c r="C9" s="11"/>
      <c r="D9" s="14"/>
    </row>
    <row r="10" spans="1:4">
      <c r="A10" s="53" t="s">
        <v>7</v>
      </c>
      <c r="B10" s="53"/>
      <c r="C10" s="53"/>
      <c r="D10" s="53"/>
    </row>
    <row r="11" spans="1:4">
      <c r="A11" s="3">
        <v>44226</v>
      </c>
      <c r="B11" s="8">
        <v>70645.64</v>
      </c>
      <c r="C11" s="2"/>
      <c r="D11" s="2"/>
    </row>
    <row r="12" spans="1:4">
      <c r="A12" s="5" t="s">
        <v>6</v>
      </c>
      <c r="B12" s="4">
        <f>B6+B9+B11</f>
        <v>169896.45</v>
      </c>
      <c r="C12" s="2"/>
      <c r="D12" s="2"/>
    </row>
  </sheetData>
  <mergeCells count="5">
    <mergeCell ref="A10:D10"/>
    <mergeCell ref="A1:B1"/>
    <mergeCell ref="C1:D1"/>
    <mergeCell ref="A3:D3"/>
    <mergeCell ref="A7:D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B7" sqref="B7"/>
    </sheetView>
  </sheetViews>
  <sheetFormatPr defaultRowHeight="15"/>
  <cols>
    <col min="1" max="1" width="21" customWidth="1"/>
    <col min="2" max="2" width="20.5703125" customWidth="1"/>
    <col min="3" max="3" width="27.5703125" customWidth="1"/>
    <col min="4" max="4" width="59.140625" customWidth="1"/>
  </cols>
  <sheetData>
    <row r="1" spans="1:4" ht="99.75" customHeight="1">
      <c r="A1" s="50"/>
      <c r="B1" s="50"/>
      <c r="C1" s="54" t="s">
        <v>20</v>
      </c>
      <c r="D1" s="55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53" t="s">
        <v>14</v>
      </c>
      <c r="B3" s="53"/>
      <c r="C3" s="53" t="s">
        <v>7</v>
      </c>
      <c r="D3" s="53"/>
    </row>
    <row r="4" spans="1:4" ht="15.75">
      <c r="A4" s="3">
        <v>44226</v>
      </c>
      <c r="B4" s="9">
        <v>429192.43</v>
      </c>
      <c r="C4" s="32" t="s">
        <v>15</v>
      </c>
      <c r="D4" s="1"/>
    </row>
    <row r="5" spans="1:4" ht="15.75">
      <c r="A5" s="1"/>
      <c r="B5" s="1"/>
      <c r="C5" s="1"/>
      <c r="D5" s="1"/>
    </row>
    <row r="6" spans="1:4">
      <c r="A6" s="53" t="s">
        <v>7</v>
      </c>
      <c r="B6" s="53"/>
      <c r="C6" s="53" t="s">
        <v>7</v>
      </c>
      <c r="D6" s="53"/>
    </row>
    <row r="7" spans="1:4">
      <c r="A7" s="3">
        <v>44226</v>
      </c>
      <c r="B7" s="9">
        <v>197624.14</v>
      </c>
      <c r="C7" s="2"/>
      <c r="D7" s="2"/>
    </row>
    <row r="8" spans="1:4">
      <c r="A8" s="5" t="s">
        <v>6</v>
      </c>
      <c r="B8" s="4">
        <f>B4+B7</f>
        <v>626816.57000000007</v>
      </c>
      <c r="C8" s="2"/>
      <c r="D8" s="2"/>
    </row>
  </sheetData>
  <mergeCells count="4">
    <mergeCell ref="A1:B1"/>
    <mergeCell ref="C1:D1"/>
    <mergeCell ref="A6:D6"/>
    <mergeCell ref="A3:D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C15" sqref="C15"/>
    </sheetView>
  </sheetViews>
  <sheetFormatPr defaultRowHeight="15"/>
  <cols>
    <col min="1" max="1" width="20.5703125" customWidth="1"/>
    <col min="2" max="2" width="16.28515625" customWidth="1"/>
    <col min="3" max="3" width="38.85546875" customWidth="1"/>
    <col min="4" max="4" width="28.7109375" customWidth="1"/>
  </cols>
  <sheetData>
    <row r="1" spans="1:4" ht="96.75" customHeight="1">
      <c r="C1" s="54" t="s">
        <v>21</v>
      </c>
      <c r="D1" s="55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 ht="15.75">
      <c r="A3" s="25">
        <v>44226</v>
      </c>
      <c r="B3" s="26">
        <v>97676.75</v>
      </c>
      <c r="C3" s="24" t="s">
        <v>7</v>
      </c>
      <c r="D3" s="1"/>
    </row>
    <row r="4" spans="1:4">
      <c r="A4" s="5" t="s">
        <v>6</v>
      </c>
      <c r="B4" s="4">
        <f>SUM(B3:B3)</f>
        <v>97676.75</v>
      </c>
      <c r="C4" s="2"/>
      <c r="D4" s="2"/>
    </row>
  </sheetData>
  <mergeCells count="1">
    <mergeCell ref="C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Адресная помощь</vt:lpstr>
      <vt:lpstr>Лист2</vt:lpstr>
      <vt:lpstr>Лист3</vt:lpstr>
      <vt:lpstr>Системная помощь</vt:lpstr>
      <vt:lpstr>Коробка храбрости</vt:lpstr>
      <vt:lpstr>Помощь семьям </vt:lpstr>
      <vt:lpstr>Уроки доброты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Катя</cp:lastModifiedBy>
  <dcterms:created xsi:type="dcterms:W3CDTF">2018-02-06T16:39:26Z</dcterms:created>
  <dcterms:modified xsi:type="dcterms:W3CDTF">2021-03-03T18:29:33Z</dcterms:modified>
</cp:coreProperties>
</file>