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16" i="5"/>
  <c r="B13"/>
  <c r="B34" i="1"/>
  <c r="B51" s="1"/>
  <c r="B47"/>
  <c r="B42"/>
  <c r="B10" i="5"/>
  <c r="B8" i="6"/>
  <c r="B4" i="7" l="1"/>
  <c r="B5" i="4"/>
  <c r="B50" i="1" l="1"/>
</calcChain>
</file>

<file path=xl/sharedStrings.xml><?xml version="1.0" encoding="utf-8"?>
<sst xmlns="http://schemas.openxmlformats.org/spreadsheetml/2006/main" count="141" uniqueCount="98">
  <si>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</si>
  <si>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</si>
  <si>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</si>
  <si>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</si>
  <si>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</si>
  <si>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</si>
  <si>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</si>
  <si>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</si>
  <si>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</si>
  <si>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</si>
  <si>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МЦ «Сакура», г. Челябинск.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</si>
  <si>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</si>
  <si>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</si>
  <si>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Павлов Артем</t>
  </si>
  <si>
    <t>Проект "Няни особого назначения"</t>
  </si>
  <si>
    <t>Расходы на проект</t>
  </si>
  <si>
    <t>Расходы на мероприятия</t>
  </si>
  <si>
    <t>Волонтерское отделение г.Санкт-Петербург</t>
  </si>
  <si>
    <t>Оплата контейнеров</t>
  </si>
  <si>
    <t xml:space="preserve"> Программа «Адресная помощь» – февраль 2020</t>
  </si>
  <si>
    <t xml:space="preserve"> Программа «Системная помощь» –  февраль 2020</t>
  </si>
  <si>
    <t xml:space="preserve"> Программа «Коробка храбрости» – февраль 2020</t>
  </si>
  <si>
    <t xml:space="preserve"> Программа «Помощь семьям с тяжелобольными детьми» – февраль 2020</t>
  </si>
  <si>
    <t xml:space="preserve"> Программа «Уроки доброты» – февраль 2020</t>
  </si>
  <si>
    <t>Дементьева Кира</t>
  </si>
  <si>
    <t>Мараров Захар</t>
  </si>
  <si>
    <t>Зеленков Богдан</t>
  </si>
  <si>
    <t>Оплата курса реабилитации в центре коррекции и развития ребенка «Логоцентр О.И. Азовой» (г. Москва)</t>
  </si>
  <si>
    <t>Оплата ТКМ в клинике «Хадасса» (Иерусалим, Израиль)</t>
  </si>
  <si>
    <t xml:space="preserve">Ряховская Наталья </t>
  </si>
  <si>
    <t>Оплата операции  по коррекции сколиоза в АО "Ильинская больница"</t>
  </si>
  <si>
    <t>Афанасьева Вероника</t>
  </si>
  <si>
    <t>Оплата курса реабилитации в ДРЦ для детей с ОВЗ «Мечты сбываются» (г. Казань)</t>
  </si>
  <si>
    <t>Шарков Андрей</t>
  </si>
  <si>
    <t>Оплата операции (пластика гортани с хрящем) в клинике Ихилов (Израиль)</t>
  </si>
  <si>
    <t xml:space="preserve">Горышин Михаил </t>
  </si>
  <si>
    <t>Оплата курса реабилитации в МЦ «РеасанМед»</t>
  </si>
  <si>
    <t>Нестерова Анастасия</t>
  </si>
  <si>
    <t>Оплата курса реабилитации в РЦ «Галилео-Мед» (Москва)</t>
  </si>
  <si>
    <t>Лупанов Максим</t>
  </si>
  <si>
    <t>Оплата курса реабилитации в РЦ «Шаг вперед» (Томск)</t>
  </si>
  <si>
    <t xml:space="preserve">Николаева Анна </t>
  </si>
  <si>
    <t>Оплата обследования и операции в Берлинском кардиоцентре.</t>
  </si>
  <si>
    <t>Никишовы Максим и Денис</t>
  </si>
  <si>
    <t>Оплата курса реабилитации в РЦ "Первый шаг"</t>
  </si>
  <si>
    <t>Широкий Александр</t>
  </si>
  <si>
    <t>Оплата курса восстановительной реабилитации в Центре восстановительного лечения ООО «Альтернатива».</t>
  </si>
  <si>
    <t>Наумов Данил</t>
  </si>
  <si>
    <t xml:space="preserve">Коновалов Илья </t>
  </si>
  <si>
    <t>Оплата курса реабилитации в МЦ "Преодоление" (Москва)</t>
  </si>
  <si>
    <t>Оплата кресла-коляски</t>
  </si>
  <si>
    <t>Ругаева Анастасия</t>
  </si>
  <si>
    <t>Борин Иван</t>
  </si>
  <si>
    <t>Оплата курса реабилитации в санатории "Новый" (г. Теплице, Чехия)</t>
  </si>
  <si>
    <t xml:space="preserve">Гиниятуллин Арсений </t>
  </si>
  <si>
    <t>Оплата операции в Институте врожденных заболеваний челюстно-лицевой области профессора г. В. Гончакова (Москва)</t>
  </si>
  <si>
    <t xml:space="preserve">Кожевникова Ярослава </t>
  </si>
  <si>
    <t>Левченко Максим</t>
  </si>
  <si>
    <t>Оплата расходных медицинских материалов для ухода</t>
  </si>
  <si>
    <t>Кихаева Лера</t>
  </si>
  <si>
    <t>Оплата протеза</t>
  </si>
  <si>
    <t>Пушкарева Кристина</t>
  </si>
  <si>
    <t xml:space="preserve">Чупин Илья </t>
  </si>
  <si>
    <t>Оплата генетического анализа</t>
  </si>
  <si>
    <t xml:space="preserve">Муртазин Амир </t>
  </si>
  <si>
    <t xml:space="preserve">Погибельная Феодора </t>
  </si>
  <si>
    <t>Оплата многопараметрического реанимационного монитора</t>
  </si>
  <si>
    <t xml:space="preserve">Эвенов Владимир </t>
  </si>
  <si>
    <t>Миллер Даниил</t>
  </si>
  <si>
    <t>Волгин Павел</t>
  </si>
  <si>
    <t>Оплата курса реабилитации в ВЦЭРМ им. А.М. Никифорова МЧС России</t>
  </si>
  <si>
    <t xml:space="preserve">Шаламаева Алисия </t>
  </si>
  <si>
    <t>Оплата средств ухода</t>
  </si>
  <si>
    <t>Володина Мария</t>
  </si>
  <si>
    <t>Оплата операции по методу Ульзибата в Центре новых медицинских технологий (г. Тула), 3 этап</t>
  </si>
  <si>
    <t>Паленов Сергей</t>
  </si>
  <si>
    <t>Оплата перации методу Ульзибата в «Институте клинической реабилитологии» (г. Тула)</t>
  </si>
  <si>
    <t>Ширяева Ирина</t>
  </si>
  <si>
    <t xml:space="preserve">Калинин Дмитрий </t>
  </si>
  <si>
    <t xml:space="preserve">Селиванова Марина </t>
  </si>
  <si>
    <t>Якушев Максим</t>
  </si>
  <si>
    <t>Оплата операции (реконструкция тазобедренного сустава) в Университетской клинике г.Мюнстер (Германия).</t>
  </si>
  <si>
    <t xml:space="preserve">Шимпф Алена </t>
  </si>
  <si>
    <t>Оплата курса реабилитации «21 век» (г. Санкт-Петербург)</t>
  </si>
  <si>
    <t>Никитина Элина</t>
  </si>
  <si>
    <t>Оплата введения кетогенной диеты диету в МЦСМ «Евромед» (г. Омск).</t>
  </si>
  <si>
    <t>Кудрявцева Ульяна</t>
  </si>
  <si>
    <t>Оплата  небулайзера</t>
  </si>
  <si>
    <t>Оплата  трахеостомических трубок</t>
  </si>
  <si>
    <t>Оплата полиграфической продукции</t>
  </si>
  <si>
    <t>Волонтерские отделения</t>
  </si>
  <si>
    <t>Оплата контейнеров,  печати благ.писем и рамок</t>
  </si>
  <si>
    <t>Волонтерское отделение г.Тюмень</t>
  </si>
  <si>
    <t>Оплата печати наклеек и плакатов</t>
  </si>
  <si>
    <t>Волонтерское отделение г.Крапоткин</t>
  </si>
  <si>
    <t>Волонтерское отделение г.Воронеж</t>
  </si>
  <si>
    <t>Волонтерское отделение г.Самара</t>
  </si>
  <si>
    <t>Командировочные расходы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</si>
</sst>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8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B57" sqref="B57"/>
    </sheetView>
  </sheetViews>
  <sheetFormatPr defaultRowHeight="15"/>
  <cols>
    <col min="1" max="1" width="20.140625" style="10" customWidth="1"/>
    <col min="2" max="2" width="22.5703125" style="10" customWidth="1"/>
    <col min="3" max="3" width="47" style="10" customWidth="1"/>
    <col min="4" max="4" width="34" style="10" customWidth="1"/>
    <col min="5" max="5" width="11.42578125" style="10" bestFit="1" customWidth="1"/>
    <col min="6" max="16384" width="9.140625" style="10"/>
  </cols>
  <sheetData>
    <row r="1" spans="1:4" ht="104.25" customHeight="1">
      <c r="C1" s="40" t="s">
        <v>19</v>
      </c>
      <c r="D1" s="41"/>
    </row>
    <row r="2" spans="1:4" ht="15.75">
      <c r="A2" s="11" t="s">
        <v>0</v>
      </c>
      <c r="B2" s="11" t="s">
        <v>1</v>
      </c>
      <c r="C2" s="11" t="s">
        <v>2</v>
      </c>
      <c r="D2" s="11" t="s">
        <v>4</v>
      </c>
    </row>
    <row r="3" spans="1:4">
      <c r="A3" s="43" t="s">
        <v>3</v>
      </c>
      <c r="B3" s="43"/>
      <c r="C3" s="43"/>
      <c r="D3" s="43"/>
    </row>
    <row r="4" spans="1:4" ht="28.5">
      <c r="A4" s="12">
        <v>43864</v>
      </c>
      <c r="B4" s="13">
        <v>100000</v>
      </c>
      <c r="C4" s="14" t="s">
        <v>38</v>
      </c>
      <c r="D4" s="14" t="s">
        <v>37</v>
      </c>
    </row>
    <row r="5" spans="1:4" ht="28.5">
      <c r="A5" s="12">
        <v>43864</v>
      </c>
      <c r="B5" s="13">
        <v>186000</v>
      </c>
      <c r="C5" s="14" t="s">
        <v>36</v>
      </c>
      <c r="D5" s="14" t="s">
        <v>35</v>
      </c>
    </row>
    <row r="6" spans="1:4" ht="28.5">
      <c r="A6" s="12">
        <v>43864</v>
      </c>
      <c r="B6" s="13">
        <v>145550</v>
      </c>
      <c r="C6" s="14" t="s">
        <v>32</v>
      </c>
      <c r="D6" s="14" t="s">
        <v>31</v>
      </c>
    </row>
    <row r="7" spans="1:4" ht="28.5">
      <c r="A7" s="12">
        <v>43865</v>
      </c>
      <c r="B7" s="13">
        <v>185400</v>
      </c>
      <c r="C7" s="14" t="s">
        <v>10</v>
      </c>
      <c r="D7" s="14" t="s">
        <v>24</v>
      </c>
    </row>
    <row r="8" spans="1:4" ht="28.5">
      <c r="A8" s="12">
        <v>43865</v>
      </c>
      <c r="B8" s="13">
        <v>250000</v>
      </c>
      <c r="C8" s="14" t="s">
        <v>10</v>
      </c>
      <c r="D8" s="14" t="s">
        <v>25</v>
      </c>
    </row>
    <row r="9" spans="1:4" ht="42.75">
      <c r="A9" s="12">
        <v>43865</v>
      </c>
      <c r="B9" s="13">
        <v>203750</v>
      </c>
      <c r="C9" s="14" t="s">
        <v>27</v>
      </c>
      <c r="D9" s="14" t="s">
        <v>26</v>
      </c>
    </row>
    <row r="10" spans="1:4" ht="28.5">
      <c r="A10" s="12">
        <v>43865</v>
      </c>
      <c r="B10" s="13">
        <v>254500</v>
      </c>
      <c r="C10" s="14" t="s">
        <v>40</v>
      </c>
      <c r="D10" s="14" t="s">
        <v>39</v>
      </c>
    </row>
    <row r="11" spans="1:4" ht="28.5">
      <c r="A11" s="12">
        <v>43865</v>
      </c>
      <c r="B11" s="13">
        <v>500000</v>
      </c>
      <c r="C11" s="14" t="s">
        <v>44</v>
      </c>
      <c r="D11" s="14" t="s">
        <v>43</v>
      </c>
    </row>
    <row r="12" spans="1:4" ht="28.5">
      <c r="A12" s="12">
        <v>43868</v>
      </c>
      <c r="B12" s="13">
        <v>415800</v>
      </c>
      <c r="C12" s="14" t="s">
        <v>11</v>
      </c>
      <c r="D12" s="14" t="s">
        <v>47</v>
      </c>
    </row>
    <row r="13" spans="1:4" ht="42.75">
      <c r="A13" s="12">
        <v>43868</v>
      </c>
      <c r="B13" s="13">
        <v>290000</v>
      </c>
      <c r="C13" s="14" t="s">
        <v>46</v>
      </c>
      <c r="D13" s="14" t="s">
        <v>45</v>
      </c>
    </row>
    <row r="14" spans="1:4" ht="28.5">
      <c r="A14" s="12">
        <v>43871</v>
      </c>
      <c r="B14" s="13">
        <v>12361712.560000001</v>
      </c>
      <c r="C14" s="14" t="s">
        <v>28</v>
      </c>
      <c r="D14" s="14" t="s">
        <v>13</v>
      </c>
    </row>
    <row r="15" spans="1:4" ht="28.5">
      <c r="A15" s="12">
        <v>43871</v>
      </c>
      <c r="B15" s="13">
        <v>1380740</v>
      </c>
      <c r="C15" s="14" t="s">
        <v>30</v>
      </c>
      <c r="D15" s="14" t="s">
        <v>29</v>
      </c>
    </row>
    <row r="16" spans="1:4" ht="28.5">
      <c r="A16" s="12">
        <v>43871</v>
      </c>
      <c r="B16" s="13">
        <v>1589435.58</v>
      </c>
      <c r="C16" s="14" t="s">
        <v>34</v>
      </c>
      <c r="D16" s="14" t="s">
        <v>33</v>
      </c>
    </row>
    <row r="17" spans="1:4" ht="28.5">
      <c r="A17" s="12">
        <v>43875</v>
      </c>
      <c r="B17" s="13">
        <v>453600</v>
      </c>
      <c r="C17" s="14" t="s">
        <v>11</v>
      </c>
      <c r="D17" s="14" t="s">
        <v>79</v>
      </c>
    </row>
    <row r="18" spans="1:4" ht="28.5">
      <c r="A18" s="12">
        <v>43875</v>
      </c>
      <c r="B18" s="13">
        <v>1066040.28</v>
      </c>
      <c r="C18" s="14" t="s">
        <v>42</v>
      </c>
      <c r="D18" s="14" t="s">
        <v>41</v>
      </c>
    </row>
    <row r="19" spans="1:4" ht="28.5">
      <c r="A19" s="12">
        <v>43878</v>
      </c>
      <c r="B19" s="13">
        <v>273975.81</v>
      </c>
      <c r="C19" s="14" t="s">
        <v>53</v>
      </c>
      <c r="D19" s="14" t="s">
        <v>52</v>
      </c>
    </row>
    <row r="20" spans="1:4" ht="42.75">
      <c r="A20" s="12">
        <v>43878</v>
      </c>
      <c r="B20" s="13">
        <v>188500</v>
      </c>
      <c r="C20" s="14" t="s">
        <v>55</v>
      </c>
      <c r="D20" s="14" t="s">
        <v>54</v>
      </c>
    </row>
    <row r="21" spans="1:4" ht="42.75">
      <c r="A21" s="12">
        <v>43878</v>
      </c>
      <c r="B21" s="13">
        <v>265500</v>
      </c>
      <c r="C21" s="14" t="s">
        <v>55</v>
      </c>
      <c r="D21" s="14" t="s">
        <v>56</v>
      </c>
    </row>
    <row r="22" spans="1:4">
      <c r="A22" s="12">
        <v>43879</v>
      </c>
      <c r="B22" s="53">
        <v>99000</v>
      </c>
      <c r="C22" s="36" t="s">
        <v>63</v>
      </c>
      <c r="D22" s="36" t="s">
        <v>62</v>
      </c>
    </row>
    <row r="23" spans="1:4" ht="42.75">
      <c r="A23" s="12">
        <v>43880</v>
      </c>
      <c r="B23" s="13">
        <v>188500</v>
      </c>
      <c r="C23" s="14" t="s">
        <v>55</v>
      </c>
      <c r="D23" s="14" t="s">
        <v>64</v>
      </c>
    </row>
    <row r="24" spans="1:4" ht="42.75">
      <c r="A24" s="12">
        <v>43880</v>
      </c>
      <c r="B24" s="35">
        <v>199800</v>
      </c>
      <c r="C24" s="14" t="s">
        <v>55</v>
      </c>
      <c r="D24" s="37" t="s">
        <v>67</v>
      </c>
    </row>
    <row r="25" spans="1:4" ht="42.75">
      <c r="A25" s="12">
        <v>43881</v>
      </c>
      <c r="B25" s="13">
        <v>188500</v>
      </c>
      <c r="C25" s="14" t="s">
        <v>55</v>
      </c>
      <c r="D25" s="14" t="s">
        <v>68</v>
      </c>
    </row>
    <row r="26" spans="1:4" ht="28.5">
      <c r="A26" s="12">
        <v>43886</v>
      </c>
      <c r="B26" s="38">
        <v>433000</v>
      </c>
      <c r="C26" s="14" t="s">
        <v>70</v>
      </c>
      <c r="D26" s="14" t="s">
        <v>69</v>
      </c>
    </row>
    <row r="27" spans="1:4">
      <c r="A27" s="12">
        <v>43886</v>
      </c>
      <c r="B27" s="38">
        <v>101000</v>
      </c>
      <c r="C27" s="14" t="s">
        <v>63</v>
      </c>
      <c r="D27" s="14" t="s">
        <v>71</v>
      </c>
    </row>
    <row r="28" spans="1:4" ht="42.75">
      <c r="A28" s="12">
        <v>43887</v>
      </c>
      <c r="B28" s="38">
        <v>33000</v>
      </c>
      <c r="C28" s="14" t="s">
        <v>74</v>
      </c>
      <c r="D28" s="14" t="s">
        <v>75</v>
      </c>
    </row>
    <row r="29" spans="1:4" ht="42.75">
      <c r="A29" s="12">
        <v>43887</v>
      </c>
      <c r="B29" s="38">
        <v>28000</v>
      </c>
      <c r="C29" s="14" t="s">
        <v>76</v>
      </c>
      <c r="D29" s="14" t="s">
        <v>77</v>
      </c>
    </row>
    <row r="30" spans="1:4" ht="28.5">
      <c r="A30" s="12">
        <v>43888</v>
      </c>
      <c r="B30" s="13">
        <v>496500</v>
      </c>
      <c r="C30" s="14" t="s">
        <v>49</v>
      </c>
      <c r="D30" s="14" t="s">
        <v>48</v>
      </c>
    </row>
    <row r="31" spans="1:4" ht="42.75">
      <c r="A31" s="12">
        <v>43888</v>
      </c>
      <c r="B31" s="13">
        <v>2875205</v>
      </c>
      <c r="C31" s="14" t="s">
        <v>81</v>
      </c>
      <c r="D31" s="14" t="s">
        <v>80</v>
      </c>
    </row>
    <row r="32" spans="1:4" ht="28.5">
      <c r="A32" s="12">
        <v>43888</v>
      </c>
      <c r="B32" s="13">
        <v>99944</v>
      </c>
      <c r="C32" s="14" t="s">
        <v>83</v>
      </c>
      <c r="D32" s="14" t="s">
        <v>84</v>
      </c>
    </row>
    <row r="33" spans="1:12" ht="28.5">
      <c r="A33" s="12">
        <v>43889</v>
      </c>
      <c r="B33" s="13">
        <v>138000</v>
      </c>
      <c r="C33" s="14" t="s">
        <v>85</v>
      </c>
      <c r="D33" s="14" t="s">
        <v>86</v>
      </c>
    </row>
    <row r="34" spans="1:12" ht="21" customHeight="1">
      <c r="A34" s="15" t="s">
        <v>5</v>
      </c>
      <c r="B34" s="16">
        <f>SUM(B4:B33)</f>
        <v>24990953.23</v>
      </c>
      <c r="C34" s="16"/>
      <c r="D34" s="16"/>
    </row>
    <row r="35" spans="1:12" ht="21" customHeight="1">
      <c r="A35" s="44" t="s">
        <v>8</v>
      </c>
      <c r="B35" s="45"/>
      <c r="C35" s="45"/>
      <c r="D35" s="46"/>
    </row>
    <row r="36" spans="1:12" ht="20.25" customHeight="1">
      <c r="A36" s="12">
        <v>43880</v>
      </c>
      <c r="B36" s="13">
        <v>450000</v>
      </c>
      <c r="C36" s="14" t="s">
        <v>60</v>
      </c>
      <c r="D36" s="28" t="s">
        <v>59</v>
      </c>
    </row>
    <row r="37" spans="1:12" ht="21" customHeight="1">
      <c r="A37" s="12">
        <v>43881</v>
      </c>
      <c r="B37" s="13">
        <v>490000</v>
      </c>
      <c r="C37" s="14" t="s">
        <v>60</v>
      </c>
      <c r="D37" s="28" t="s">
        <v>61</v>
      </c>
    </row>
    <row r="38" spans="1:12" ht="17.25" customHeight="1">
      <c r="A38" s="12">
        <v>43881</v>
      </c>
      <c r="B38" s="13">
        <v>232500</v>
      </c>
      <c r="C38" s="14" t="s">
        <v>50</v>
      </c>
      <c r="D38" s="14" t="s">
        <v>51</v>
      </c>
    </row>
    <row r="39" spans="1:12" ht="30.75" customHeight="1">
      <c r="A39" s="12">
        <v>43886</v>
      </c>
      <c r="B39" s="13">
        <v>84490</v>
      </c>
      <c r="C39" s="14" t="s">
        <v>66</v>
      </c>
      <c r="D39" s="14" t="s">
        <v>65</v>
      </c>
    </row>
    <row r="40" spans="1:12" ht="22.5" customHeight="1">
      <c r="A40" s="12">
        <v>43888</v>
      </c>
      <c r="B40" s="13">
        <v>27319</v>
      </c>
      <c r="C40" s="14" t="s">
        <v>87</v>
      </c>
      <c r="D40" s="14" t="s">
        <v>78</v>
      </c>
    </row>
    <row r="41" spans="1:12" ht="17.25" customHeight="1">
      <c r="A41" s="12">
        <v>43889</v>
      </c>
      <c r="B41" s="13">
        <v>490000</v>
      </c>
      <c r="C41" s="14" t="s">
        <v>60</v>
      </c>
      <c r="D41" s="14" t="s">
        <v>82</v>
      </c>
    </row>
    <row r="42" spans="1:12" ht="17.25" customHeight="1">
      <c r="A42" s="15" t="s">
        <v>5</v>
      </c>
      <c r="B42" s="34">
        <f>SUM(B36:B41)</f>
        <v>1774309</v>
      </c>
      <c r="C42" s="14"/>
      <c r="D42" s="14"/>
    </row>
    <row r="43" spans="1:12" ht="21" customHeight="1">
      <c r="A43" s="42" t="s">
        <v>12</v>
      </c>
      <c r="B43" s="42"/>
      <c r="C43" s="42"/>
      <c r="D43" s="42"/>
    </row>
    <row r="44" spans="1:12" ht="21" customHeight="1">
      <c r="A44" s="12">
        <v>43878</v>
      </c>
      <c r="B44" s="13">
        <v>242783</v>
      </c>
      <c r="C44" s="14" t="s">
        <v>58</v>
      </c>
      <c r="D44" s="14" t="s">
        <v>57</v>
      </c>
    </row>
    <row r="45" spans="1:12" ht="22.5" customHeight="1">
      <c r="A45" s="12">
        <v>43886</v>
      </c>
      <c r="B45" s="13">
        <v>41778.699999999997</v>
      </c>
      <c r="C45" s="14" t="s">
        <v>72</v>
      </c>
      <c r="D45" s="14" t="s">
        <v>73</v>
      </c>
    </row>
    <row r="46" spans="1:12" ht="21.75" customHeight="1">
      <c r="A46" s="12">
        <v>43888</v>
      </c>
      <c r="B46" s="13">
        <v>11000</v>
      </c>
      <c r="C46" s="14" t="s">
        <v>88</v>
      </c>
      <c r="D46" s="14" t="s">
        <v>78</v>
      </c>
    </row>
    <row r="47" spans="1:12" ht="20.25" customHeight="1">
      <c r="A47" s="15" t="s">
        <v>5</v>
      </c>
      <c r="B47" s="34">
        <f>SUM(B44:B46)</f>
        <v>295561.7</v>
      </c>
      <c r="C47" s="14"/>
      <c r="D47" s="14"/>
    </row>
    <row r="48" spans="1:12" ht="15" customHeight="1">
      <c r="A48" s="42" t="s">
        <v>7</v>
      </c>
      <c r="B48" s="42"/>
      <c r="C48" s="42"/>
      <c r="D48" s="42"/>
      <c r="E48" s="39"/>
      <c r="F48" s="39"/>
      <c r="G48" s="39"/>
      <c r="H48" s="39"/>
      <c r="I48" s="39"/>
      <c r="J48" s="39"/>
      <c r="K48" s="39"/>
      <c r="L48" s="39"/>
    </row>
    <row r="49" spans="1:12" ht="15" customHeight="1">
      <c r="A49" s="19">
        <v>43890</v>
      </c>
      <c r="B49" s="17">
        <v>305744.5</v>
      </c>
      <c r="C49" s="29"/>
      <c r="D49" s="29"/>
      <c r="E49" s="27"/>
      <c r="F49" s="27"/>
      <c r="G49" s="27"/>
      <c r="H49" s="27"/>
      <c r="I49" s="27"/>
      <c r="J49" s="27"/>
      <c r="K49" s="27"/>
      <c r="L49" s="27"/>
    </row>
    <row r="50" spans="1:12" ht="15" customHeight="1">
      <c r="A50" s="15" t="s">
        <v>5</v>
      </c>
      <c r="B50" s="17">
        <f>SUM(B49)</f>
        <v>305744.5</v>
      </c>
      <c r="C50" s="29"/>
      <c r="D50" s="29"/>
      <c r="E50" s="27"/>
      <c r="F50" s="27"/>
      <c r="G50" s="27"/>
      <c r="H50" s="27"/>
      <c r="I50" s="27"/>
      <c r="J50" s="27"/>
      <c r="K50" s="27"/>
      <c r="L50" s="27"/>
    </row>
    <row r="51" spans="1:12">
      <c r="A51" s="20" t="s">
        <v>6</v>
      </c>
      <c r="B51" s="21">
        <f>B34+B42+B47+B49</f>
        <v>27366568.43</v>
      </c>
      <c r="C51" s="18"/>
      <c r="D51" s="18"/>
    </row>
    <row r="52" spans="1:12">
      <c r="E52" s="22"/>
      <c r="F52" s="22"/>
      <c r="G52" s="22"/>
      <c r="H52" s="22"/>
    </row>
    <row r="53" spans="1:12">
      <c r="B53" s="23"/>
      <c r="E53" s="22"/>
      <c r="F53" s="22"/>
      <c r="G53" s="22"/>
      <c r="H53" s="22"/>
    </row>
    <row r="54" spans="1:12">
      <c r="E54" s="22"/>
      <c r="F54" s="22"/>
      <c r="G54" s="22"/>
      <c r="H54" s="22"/>
      <c r="L54" s="10" t="s">
        <v>9</v>
      </c>
    </row>
  </sheetData>
  <mergeCells count="7">
    <mergeCell ref="I48:L48"/>
    <mergeCell ref="C1:D1"/>
    <mergeCell ref="A48:D48"/>
    <mergeCell ref="A3:D3"/>
    <mergeCell ref="E48:H48"/>
    <mergeCell ref="A35:D35"/>
    <mergeCell ref="A43:D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7"/>
      <c r="B1" s="47"/>
      <c r="C1" s="48" t="s">
        <v>20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7</v>
      </c>
      <c r="B3" s="50"/>
      <c r="C3" s="50"/>
      <c r="D3" s="50"/>
    </row>
    <row r="4" spans="1:4">
      <c r="A4" s="3">
        <v>43890</v>
      </c>
      <c r="B4" s="7">
        <v>7000</v>
      </c>
      <c r="C4" s="6"/>
      <c r="D4" s="6"/>
    </row>
    <row r="5" spans="1:4">
      <c r="A5" s="5" t="s">
        <v>6</v>
      </c>
      <c r="B5" s="4">
        <f>B4</f>
        <v>7000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4" sqref="F14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7" ht="115.5" customHeight="1">
      <c r="A1" s="47"/>
      <c r="B1" s="47"/>
      <c r="C1" s="48" t="s">
        <v>21</v>
      </c>
      <c r="D1" s="49"/>
    </row>
    <row r="2" spans="1:7" ht="15.75">
      <c r="A2" s="1" t="s">
        <v>0</v>
      </c>
      <c r="B2" s="1" t="s">
        <v>1</v>
      </c>
      <c r="C2" s="1" t="s">
        <v>2</v>
      </c>
      <c r="D2" s="1" t="s">
        <v>4</v>
      </c>
    </row>
    <row r="3" spans="1:7">
      <c r="A3" s="42" t="s">
        <v>16</v>
      </c>
      <c r="B3" s="42"/>
      <c r="C3" s="42"/>
      <c r="D3" s="42"/>
      <c r="E3" s="10"/>
      <c r="F3" s="10"/>
      <c r="G3" s="10"/>
    </row>
    <row r="4" spans="1:7">
      <c r="A4" s="31">
        <v>43867</v>
      </c>
      <c r="B4" s="54">
        <v>16196.4</v>
      </c>
      <c r="C4" s="14" t="s">
        <v>89</v>
      </c>
      <c r="D4" s="14" t="s">
        <v>90</v>
      </c>
      <c r="E4" s="10"/>
      <c r="F4" s="10"/>
      <c r="G4" s="10"/>
    </row>
    <row r="5" spans="1:7" ht="28.5">
      <c r="A5" s="31">
        <v>43871</v>
      </c>
      <c r="B5" s="54">
        <v>4342</v>
      </c>
      <c r="C5" s="14" t="s">
        <v>91</v>
      </c>
      <c r="D5" s="14" t="s">
        <v>92</v>
      </c>
      <c r="E5" s="10"/>
      <c r="F5" s="10"/>
      <c r="G5" s="10"/>
    </row>
    <row r="6" spans="1:7" ht="28.5">
      <c r="A6" s="31">
        <v>43871</v>
      </c>
      <c r="B6" s="54">
        <v>3630</v>
      </c>
      <c r="C6" s="14" t="s">
        <v>93</v>
      </c>
      <c r="D6" s="14" t="s">
        <v>94</v>
      </c>
      <c r="E6" s="10"/>
      <c r="F6" s="10"/>
      <c r="G6" s="10"/>
    </row>
    <row r="7" spans="1:7">
      <c r="A7" s="31">
        <v>43873</v>
      </c>
      <c r="B7" s="54">
        <v>532</v>
      </c>
      <c r="C7" s="14" t="s">
        <v>18</v>
      </c>
      <c r="D7" s="14" t="s">
        <v>95</v>
      </c>
      <c r="E7" s="10"/>
      <c r="F7" s="10"/>
      <c r="G7" s="10"/>
    </row>
    <row r="8" spans="1:7" ht="28.5">
      <c r="A8" s="31">
        <v>43879</v>
      </c>
      <c r="B8" s="54">
        <v>3864</v>
      </c>
      <c r="C8" s="14" t="s">
        <v>18</v>
      </c>
      <c r="D8" s="14" t="s">
        <v>17</v>
      </c>
      <c r="E8" s="10"/>
      <c r="F8" s="10"/>
      <c r="G8" s="10"/>
    </row>
    <row r="9" spans="1:7">
      <c r="A9" s="31">
        <v>43880</v>
      </c>
      <c r="B9" s="54">
        <v>1040</v>
      </c>
      <c r="C9" s="14" t="s">
        <v>93</v>
      </c>
      <c r="D9" s="14" t="s">
        <v>96</v>
      </c>
      <c r="E9" s="10"/>
      <c r="F9" s="10"/>
      <c r="G9" s="10"/>
    </row>
    <row r="10" spans="1:7" ht="15.75">
      <c r="A10" s="32" t="s">
        <v>5</v>
      </c>
      <c r="B10" s="55">
        <f>SUM(B4:B9)</f>
        <v>29604.400000000001</v>
      </c>
      <c r="C10" s="11"/>
      <c r="D10" s="14"/>
      <c r="E10" s="10"/>
      <c r="F10" s="10"/>
      <c r="G10" s="10"/>
    </row>
    <row r="11" spans="1:7">
      <c r="A11" s="50" t="s">
        <v>97</v>
      </c>
      <c r="B11" s="50"/>
      <c r="C11" s="50"/>
      <c r="D11" s="50"/>
    </row>
    <row r="12" spans="1:7" ht="15.75">
      <c r="A12" s="3">
        <v>43890</v>
      </c>
      <c r="B12" s="8">
        <v>14354</v>
      </c>
      <c r="C12" s="11"/>
      <c r="D12" s="14"/>
    </row>
    <row r="13" spans="1:7" ht="15.75">
      <c r="A13" s="32" t="s">
        <v>5</v>
      </c>
      <c r="B13" s="33">
        <f>B12</f>
        <v>14354</v>
      </c>
      <c r="C13" s="11"/>
      <c r="D13" s="14"/>
    </row>
    <row r="14" spans="1:7">
      <c r="A14" s="50" t="s">
        <v>7</v>
      </c>
      <c r="B14" s="50"/>
      <c r="C14" s="50"/>
      <c r="D14" s="50"/>
    </row>
    <row r="15" spans="1:7">
      <c r="A15" s="3">
        <v>43890</v>
      </c>
      <c r="B15" s="8">
        <v>194763.5</v>
      </c>
      <c r="C15" s="2"/>
      <c r="D15" s="2"/>
    </row>
    <row r="16" spans="1:7">
      <c r="A16" s="5" t="s">
        <v>6</v>
      </c>
      <c r="B16" s="4">
        <f>B10+B13+B15</f>
        <v>238721.9</v>
      </c>
      <c r="C16" s="2"/>
      <c r="D16" s="2"/>
    </row>
  </sheetData>
  <mergeCells count="5">
    <mergeCell ref="A14:D14"/>
    <mergeCell ref="A1:B1"/>
    <mergeCell ref="C1:D1"/>
    <mergeCell ref="A3:D3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26" sqref="D26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7"/>
      <c r="B1" s="47"/>
      <c r="C1" s="51" t="s">
        <v>22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14</v>
      </c>
      <c r="B3" s="50"/>
      <c r="C3" s="50" t="s">
        <v>7</v>
      </c>
      <c r="D3" s="50"/>
    </row>
    <row r="4" spans="1:4" ht="15.75">
      <c r="A4" s="3">
        <v>43890</v>
      </c>
      <c r="B4" s="9">
        <v>126115</v>
      </c>
      <c r="C4" s="30" t="s">
        <v>15</v>
      </c>
      <c r="D4" s="1"/>
    </row>
    <row r="5" spans="1:4" ht="15.75">
      <c r="A5" s="1"/>
      <c r="B5" s="1"/>
      <c r="C5" s="1"/>
      <c r="D5" s="1"/>
    </row>
    <row r="6" spans="1:4">
      <c r="A6" s="50" t="s">
        <v>7</v>
      </c>
      <c r="B6" s="50"/>
      <c r="C6" s="50" t="s">
        <v>7</v>
      </c>
      <c r="D6" s="50"/>
    </row>
    <row r="7" spans="1:4">
      <c r="A7" s="3">
        <v>43890</v>
      </c>
      <c r="B7" s="9">
        <v>354815.2</v>
      </c>
      <c r="C7" s="2"/>
      <c r="D7" s="2"/>
    </row>
    <row r="8" spans="1:4">
      <c r="A8" s="5" t="s">
        <v>6</v>
      </c>
      <c r="B8" s="4">
        <f>B4+B7</f>
        <v>480930.2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27" sqref="A27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1" t="s">
        <v>23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5">
        <v>43890</v>
      </c>
      <c r="B3" s="26">
        <v>202605.53</v>
      </c>
      <c r="C3" s="24" t="s">
        <v>7</v>
      </c>
      <c r="D3" s="1"/>
    </row>
    <row r="4" spans="1:4">
      <c r="A4" s="5" t="s">
        <v>6</v>
      </c>
      <c r="B4" s="4">
        <f>SUM(B3:B3)</f>
        <v>202605.53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2020-03-19T18:29:07Z</dcterms:modified>
</cp:coreProperties>
</file>