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9425" windowHeight="9705" activeTab="6"/>
  </bookViews>
  <sheets>
    <sheet name="Адресная помощь" sheetId="1" r:id="rId1"/>
    <sheet name="Лист2" sheetId="2" state="hidden" r:id="rId2"/>
    <sheet name="Лист3" sheetId="3" state="hidden" r:id="rId3"/>
    <sheet name="Системная помощь" sheetId="4" r:id="rId4"/>
    <sheet name="Коробка храбрости" sheetId="5" r:id="rId5"/>
    <sheet name="Помощь семьям " sheetId="6" r:id="rId6"/>
    <sheet name="Уроки доброты" sheetId="7" r:id="rId7"/>
  </sheets>
  <calcPr calcId="124519"/>
</workbook>
</file>

<file path=xl/calcChain.xml><?xml version="1.0" encoding="utf-8"?>
<calcChain xmlns="http://schemas.openxmlformats.org/spreadsheetml/2006/main">
  <c r="B8" i="6"/>
  <c r="B62" i="1" l="1"/>
  <c r="B46"/>
  <c r="B68"/>
  <c r="B56"/>
  <c r="B10" i="5" l="1"/>
  <c r="B5" i="4"/>
  <c r="B8" s="1"/>
  <c r="B16" i="5" l="1"/>
  <c r="B19" s="1"/>
  <c r="B6" i="7"/>
  <c r="B9" l="1"/>
  <c r="B71" i="1" l="1"/>
</calcChain>
</file>

<file path=xl/sharedStrings.xml><?xml version="1.0" encoding="utf-8"?>
<sst xmlns="http://schemas.openxmlformats.org/spreadsheetml/2006/main" count="195" uniqueCount="139">
  <si>
    <t>Дата платежа</t>
  </si>
  <si>
    <t>Сумма, руб.</t>
  </si>
  <si>
    <t>Назначение платежа</t>
  </si>
  <si>
    <t>Оплата медицинских услуг</t>
  </si>
  <si>
    <t>Благополучатель</t>
  </si>
  <si>
    <t>Итого:</t>
  </si>
  <si>
    <t>Всего по программе</t>
  </si>
  <si>
    <t>Программные расходы</t>
  </si>
  <si>
    <t>Оплата медицинского оборудования и ТСР</t>
  </si>
  <si>
    <t>.</t>
  </si>
  <si>
    <t>Оплата проезда до места лечения и обратно, проживания на время лечения</t>
  </si>
  <si>
    <t>Расходы на мероприятия</t>
  </si>
  <si>
    <t>Оплата медицинских препаратов и медицинских расходных материалов</t>
  </si>
  <si>
    <t>Волонтерские отделения</t>
  </si>
  <si>
    <t>Оплата контейнеров</t>
  </si>
  <si>
    <t>Оплата доставки значков, ручек</t>
  </si>
  <si>
    <t>Оплата курса реабилитации в в РЦ "Три сестры"</t>
  </si>
  <si>
    <t>Оплата печати листовок</t>
  </si>
  <si>
    <t>Оплата курса реабилитации в МЦ "Сакура" г. Челябинск.</t>
  </si>
  <si>
    <t>Оплата курса реабилитации в ФОЦ " Адели-Пенза"</t>
  </si>
  <si>
    <t>Оплата туторов</t>
  </si>
  <si>
    <t>Оплата операции в Hospital Universitario General de Catalunya (Испания)</t>
  </si>
  <si>
    <t>Оплата мед. оборудования, инструментов и расходных материалов</t>
  </si>
  <si>
    <t>ГУЗ УОДКБ г. Ульяновска</t>
  </si>
  <si>
    <t>Игрушки</t>
  </si>
  <si>
    <t>Волонтерское отделение г.Санкт-Петербург</t>
  </si>
  <si>
    <t>Оплата печати</t>
  </si>
  <si>
    <t>Оплата контейнеров и расходов и печати</t>
  </si>
  <si>
    <t>Волонтерское отделение г. Москва</t>
  </si>
  <si>
    <t>Командировочные расходы</t>
  </si>
  <si>
    <t>Оплата ручек</t>
  </si>
  <si>
    <t xml:space="preserve"> Программа «Адресная помощь» – декабрь 2019</t>
  </si>
  <si>
    <t xml:space="preserve"> Программа «Системная помощь» – декабрь 2019</t>
  </si>
  <si>
    <t xml:space="preserve"> Программа «Коробка храбрости» – декабрь 2019</t>
  </si>
  <si>
    <t xml:space="preserve"> Программа «Помощь семьям с тяжелобольными детьми» – декабрь 2019</t>
  </si>
  <si>
    <t xml:space="preserve"> Программа «Уроки доброты» – декабрь 2019</t>
  </si>
  <si>
    <t>Оплата Tobbi Eye Tracker (сенсорной панели, которая улавливает взгляд)</t>
  </si>
  <si>
    <t>Огородникова Анастасия</t>
  </si>
  <si>
    <t>Заморков Максим</t>
  </si>
  <si>
    <t>Аверьясов Ярослав</t>
  </si>
  <si>
    <t>Оплата протеза руки</t>
  </si>
  <si>
    <t>Анпилогова Анастасия</t>
  </si>
  <si>
    <t xml:space="preserve">Оплата генетического анализа </t>
  </si>
  <si>
    <t>Стручаев Андрей</t>
  </si>
  <si>
    <t>Губачикова Диана</t>
  </si>
  <si>
    <t>Оплата контрольного обследования после операции в клинике Bambino Gezu в Италии, Рим</t>
  </si>
  <si>
    <t>Алябьва Алиса</t>
  </si>
  <si>
    <t>Оплата реабилитации в ГБУ Республики Марий Эл «Центр патологии речи и нейрореабилитации», г. Йошкар-Ола</t>
  </si>
  <si>
    <t xml:space="preserve">Рябченко Валерия </t>
  </si>
  <si>
    <t>Оплата курса реабилитации в  СП «Центр Здоровья» (г. Таганрог)</t>
  </si>
  <si>
    <t>Зайцев Сергей</t>
  </si>
  <si>
    <t>Оплата операции в ФГБУ «ФЦ ВМТ» Минздрава России (г. Калининград)</t>
  </si>
  <si>
    <t>Оплата авиабилетов Калининград - Ростов-на-Дону</t>
  </si>
  <si>
    <t>Оплата прибора для измерения уровня МНО (густоты крови)</t>
  </si>
  <si>
    <t xml:space="preserve">Шамсетдинова Камилла </t>
  </si>
  <si>
    <t>Оплата курса реабилитации в ООО «Реацентр Казанский», г. Казань</t>
  </si>
  <si>
    <t>Кузьменко Артем</t>
  </si>
  <si>
    <t>Большов Егор</t>
  </si>
  <si>
    <t>Оплата специализированной инвалидной коляски для детей с ДЦП Stingray R-82</t>
  </si>
  <si>
    <t>Глаголева Александра</t>
  </si>
  <si>
    <t>Оплата курса реабилитации в РЦ "Внимание и забота", г. Москва</t>
  </si>
  <si>
    <t>Мерзляков Антон</t>
  </si>
  <si>
    <t xml:space="preserve">Карандашева Илария </t>
  </si>
  <si>
    <t>Оплата реабилитации в санатории Каменный, г.Теплице</t>
  </si>
  <si>
    <t>Гущина София</t>
  </si>
  <si>
    <t>Оплата реабилитации в клинике «Говорово»</t>
  </si>
  <si>
    <t xml:space="preserve">Корольчук Елизавета </t>
  </si>
  <si>
    <t>Шмуль Юлия</t>
  </si>
  <si>
    <t xml:space="preserve">Висков Андрей </t>
  </si>
  <si>
    <t>Оплата курса реабилитации  в ЗАО «Институт медицинских технологий»</t>
  </si>
  <si>
    <t>Гурылева Варвара</t>
  </si>
  <si>
    <t>Оплата курса реабилитации в ООО «Реацентр Самара»</t>
  </si>
  <si>
    <t>Растяпина Ирина</t>
  </si>
  <si>
    <t>Оплата курса реабилитации  в РЦ "Три сестры"</t>
  </si>
  <si>
    <t>Оплата курса реабилитации ООО «Аксон», г. Тамбов.</t>
  </si>
  <si>
    <t xml:space="preserve">Мелихова Алиса </t>
  </si>
  <si>
    <t>Оплата рабилитации в Hospital Universitario General de Catalunya (Испания)</t>
  </si>
  <si>
    <t>Булавинцев Владимир</t>
  </si>
  <si>
    <t>Оплата обследования в клинике МояМоя Центр (Цюрих, Швейцария)</t>
  </si>
  <si>
    <t>Полянцев Нил</t>
  </si>
  <si>
    <t>Оплата операции в Nicklaus children’s hospital (США)</t>
  </si>
  <si>
    <t>Оплата генетического анализа</t>
  </si>
  <si>
    <t>Бондаренко Арина</t>
  </si>
  <si>
    <t>Оплата специального питания (нутризона)</t>
  </si>
  <si>
    <t xml:space="preserve">Зиннатуллин Эмир </t>
  </si>
  <si>
    <t xml:space="preserve">Черновский Максим </t>
  </si>
  <si>
    <t>Оплата реабилитации в «Казанском центре развития реабилитации и абилитации» г. Казань.</t>
  </si>
  <si>
    <t>Оплата лечения в НИИ Детской онкологии и гематологии ФГБУ «НМИЦ онкологии им. Н.Н. Блохина» (г. Москва)</t>
  </si>
  <si>
    <t xml:space="preserve">Ганиев Мирзоисмоил </t>
  </si>
  <si>
    <t>Акбаров Жасурбек</t>
  </si>
  <si>
    <t xml:space="preserve">Шадрина Арина </t>
  </si>
  <si>
    <t>Смирнов Тимофей</t>
  </si>
  <si>
    <t>Оплата операции в АО «Институт клинической реабилитологии» г. Тула.</t>
  </si>
  <si>
    <t>Оплата коррекции кетогенной диеты для лечения эпилепсии в клинике "Мидеал" г. Тольятти</t>
  </si>
  <si>
    <t xml:space="preserve">Митрофанов Елисей </t>
  </si>
  <si>
    <t xml:space="preserve">Пестреев Алексей </t>
  </si>
  <si>
    <t xml:space="preserve">Коптев Вадим </t>
  </si>
  <si>
    <t xml:space="preserve">Супрунов Никита </t>
  </si>
  <si>
    <t>Оплата операции на головном мозге (каллозотомия)</t>
  </si>
  <si>
    <t>Оплата расходных материалов для операции</t>
  </si>
  <si>
    <t xml:space="preserve">Воронкова Анна </t>
  </si>
  <si>
    <t xml:space="preserve">Ладов Данила </t>
  </si>
  <si>
    <t>Звягин Максим</t>
  </si>
  <si>
    <t>Субботина Дарья</t>
  </si>
  <si>
    <t>Оплата смеси клинического питания «Нутризон Эдванст Пептисорб»</t>
  </si>
  <si>
    <t>Макаркина Милана</t>
  </si>
  <si>
    <t>Оплата курса реабилитации в санатории «Весна» (Теплице, Чехия)</t>
  </si>
  <si>
    <t>Резник Мирон</t>
  </si>
  <si>
    <t>Оплата курса реабилитации в санаторий «Каменный» (Теплице, Чехия)</t>
  </si>
  <si>
    <t>Гилметдиновы Амира и Камилла</t>
  </si>
  <si>
    <t>Оплата раствора для ингаляций Гианеб</t>
  </si>
  <si>
    <t>Оплата ингаляторов  и небулайзеров</t>
  </si>
  <si>
    <t>Оплата аппаратов на тазобедренные суставы</t>
  </si>
  <si>
    <t xml:space="preserve">Трубихов Дмитрий </t>
  </si>
  <si>
    <t>Калюжный Тимофей</t>
  </si>
  <si>
    <t>Оплата курса реабилитации в ДЦ «В кругу добра» (г. Сочи)</t>
  </si>
  <si>
    <t>Раков Сергей</t>
  </si>
  <si>
    <t>Оплата курса реабилитации в МЦ «Родник» (г. Санкт-Петербург)</t>
  </si>
  <si>
    <t>Оплата прогулочной коляски PatronCorzinoXcountry</t>
  </si>
  <si>
    <t>Давиденко Виктория</t>
  </si>
  <si>
    <t>Гончарова Мирослава</t>
  </si>
  <si>
    <t>Королёв Дмитрий</t>
  </si>
  <si>
    <t>Павлов Евгений</t>
  </si>
  <si>
    <t>Оплата курса реабилитации в Институте Медицинских Технологий (г. Москва)</t>
  </si>
  <si>
    <t>Манько Ярослав</t>
  </si>
  <si>
    <t>Оплата курса реабилитации в ДЦА «Родник» (г.Москва)</t>
  </si>
  <si>
    <t>Оплата билетов  Ростов-на-Дону - Санкт-Петербург</t>
  </si>
  <si>
    <t>Сазонов Михаил</t>
  </si>
  <si>
    <t>Оплата авиабилетов Лейпциг - Москва</t>
  </si>
  <si>
    <t>Оплата обмена билетов</t>
  </si>
  <si>
    <t>Ильжасов Никита</t>
  </si>
  <si>
    <t>Оплата стиральной и сушильной машины для отделения онкогематологии</t>
  </si>
  <si>
    <t>Проект "Няни особого назначения"</t>
  </si>
  <si>
    <t>Расходы на проект</t>
  </si>
  <si>
    <t>Волонтерское отделение г.Ростов-на-Дону</t>
  </si>
  <si>
    <t>Волонтерское отделение г. Ярославль</t>
  </si>
  <si>
    <t>Волонтерское отделение г. Самара</t>
  </si>
  <si>
    <t>Лоншакова Серафима</t>
  </si>
  <si>
    <t>Оплата курса реабилитации в РЦ "Импульс", г. Сочи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</si>
</sst>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rgb="FF00B0F0"/>
      <name val="Cambria"/>
      <family val="1"/>
      <charset val="204"/>
      <scheme val="major"/>
    </font>
    <font>
      <b/>
      <sz val="16"/>
      <color rgb="FF00B0F0"/>
      <name val="Cambria"/>
      <family val="1"/>
      <charset val="204"/>
      <scheme val="major"/>
    </font>
    <font>
      <sz val="16"/>
      <color theme="1"/>
      <name val="Calibri"/>
      <family val="2"/>
      <charset val="204"/>
      <scheme val="minor"/>
    </font>
    <font>
      <b/>
      <sz val="11"/>
      <color rgb="FF0070C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i/>
      <sz val="11"/>
      <name val="Cambria"/>
      <family val="1"/>
      <charset val="204"/>
      <scheme val="major"/>
    </font>
    <font>
      <b/>
      <i/>
      <sz val="11"/>
      <color rgb="FF00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/>
    <xf numFmtId="0" fontId="0" fillId="0" borderId="0" xfId="0" applyFill="1"/>
    <xf numFmtId="0" fontId="1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/>
    <xf numFmtId="4" fontId="12" fillId="0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/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1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4" fontId="0" fillId="0" borderId="0" xfId="0" applyNumberFormat="1" applyFill="1"/>
    <xf numFmtId="4" fontId="9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left" vertical="top" wrapText="1"/>
    </xf>
    <xf numFmtId="4" fontId="7" fillId="0" borderId="1" xfId="0" applyNumberFormat="1" applyFont="1" applyFill="1" applyBorder="1" applyAlignment="1">
      <alignment horizontal="right" wrapText="1"/>
    </xf>
    <xf numFmtId="14" fontId="9" fillId="0" borderId="1" xfId="0" applyNumberFormat="1" applyFont="1" applyFill="1" applyBorder="1" applyAlignment="1">
      <alignment horizontal="center" wrapText="1"/>
    </xf>
    <xf numFmtId="4" fontId="14" fillId="0" borderId="1" xfId="0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/>
    <xf numFmtId="4" fontId="11" fillId="0" borderId="1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wrapText="1"/>
    </xf>
    <xf numFmtId="14" fontId="13" fillId="0" borderId="5" xfId="0" applyNumberFormat="1" applyFont="1" applyFill="1" applyBorder="1" applyAlignment="1">
      <alignment horizontal="left" vertical="top" wrapText="1"/>
    </xf>
    <xf numFmtId="4" fontId="12" fillId="0" borderId="6" xfId="0" applyNumberFormat="1" applyFont="1" applyFill="1" applyBorder="1" applyAlignment="1">
      <alignment horizontal="right" vertical="top" wrapText="1"/>
    </xf>
    <xf numFmtId="14" fontId="2" fillId="0" borderId="6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Border="1"/>
    <xf numFmtId="14" fontId="2" fillId="0" borderId="0" xfId="0" applyNumberFormat="1" applyFont="1" applyFill="1" applyBorder="1" applyAlignment="1">
      <alignment horizontal="left" vertical="center" wrapText="1"/>
    </xf>
    <xf numFmtId="14" fontId="2" fillId="0" borderId="3" xfId="0" applyNumberFormat="1" applyFont="1" applyFill="1" applyBorder="1" applyAlignment="1">
      <alignment horizontal="left" vertical="center" wrapText="1"/>
    </xf>
    <xf numFmtId="14" fontId="2" fillId="0" borderId="8" xfId="0" applyNumberFormat="1" applyFont="1" applyFill="1" applyBorder="1" applyAlignment="1">
      <alignment horizontal="left" vertical="center" wrapText="1"/>
    </xf>
    <xf numFmtId="0" fontId="0" fillId="0" borderId="0" xfId="0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1076324</xdr:colOff>
      <xdr:row>0</xdr:row>
      <xdr:rowOff>1257301</xdr:rowOff>
    </xdr:to>
    <xdr:pic>
      <xdr:nvPicPr>
        <xdr:cNvPr id="3" name="Рисунок 2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050"/>
          <a:ext cx="2514599" cy="12573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1</xdr:col>
      <xdr:colOff>1123949</xdr:colOff>
      <xdr:row>0</xdr:row>
      <xdr:rowOff>1257301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5" y="0"/>
          <a:ext cx="2514599" cy="12573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1</xdr:col>
      <xdr:colOff>1675429</xdr:colOff>
      <xdr:row>0</xdr:row>
      <xdr:rowOff>1314450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625"/>
          <a:ext cx="3008929" cy="12668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1</xdr:col>
      <xdr:colOff>1095374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0"/>
          <a:ext cx="2390775" cy="11049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1019175</xdr:colOff>
      <xdr:row>0</xdr:row>
      <xdr:rowOff>1104900</xdr:rowOff>
    </xdr:to>
    <xdr:pic>
      <xdr:nvPicPr>
        <xdr:cNvPr id="2" name="Рисунок 1" descr="логотип клуб дорбряков синии для отчета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90775" cy="110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opLeftCell="A61" workbookViewId="0">
      <selection activeCell="F6" sqref="F6"/>
    </sheetView>
  </sheetViews>
  <sheetFormatPr defaultColWidth="9.140625" defaultRowHeight="15"/>
  <cols>
    <col min="1" max="1" width="21.5703125" style="5" customWidth="1"/>
    <col min="2" max="2" width="27.140625" style="5" customWidth="1"/>
    <col min="3" max="3" width="47" style="5" customWidth="1"/>
    <col min="4" max="4" width="34" style="5" customWidth="1"/>
    <col min="5" max="5" width="11.42578125" style="5" bestFit="1" customWidth="1"/>
    <col min="6" max="6" width="10" style="5" bestFit="1" customWidth="1"/>
    <col min="7" max="16384" width="9.140625" style="5"/>
  </cols>
  <sheetData>
    <row r="1" spans="1:4" ht="104.25" customHeight="1">
      <c r="C1" s="38" t="s">
        <v>31</v>
      </c>
      <c r="D1" s="38"/>
    </row>
    <row r="2" spans="1:4" ht="15.75">
      <c r="A2" s="6" t="s">
        <v>0</v>
      </c>
      <c r="B2" s="6" t="s">
        <v>1</v>
      </c>
      <c r="C2" s="6" t="s">
        <v>2</v>
      </c>
      <c r="D2" s="6" t="s">
        <v>4</v>
      </c>
    </row>
    <row r="3" spans="1:4">
      <c r="A3" s="39" t="s">
        <v>3</v>
      </c>
      <c r="B3" s="40"/>
      <c r="C3" s="40"/>
      <c r="D3" s="41"/>
    </row>
    <row r="4" spans="1:4" ht="28.5">
      <c r="A4" s="7">
        <v>43801</v>
      </c>
      <c r="B4" s="8">
        <v>1699779.9</v>
      </c>
      <c r="C4" s="9" t="s">
        <v>78</v>
      </c>
      <c r="D4" s="9" t="s">
        <v>77</v>
      </c>
    </row>
    <row r="5" spans="1:4" ht="42.75">
      <c r="A5" s="7">
        <v>43803</v>
      </c>
      <c r="B5" s="8">
        <v>143980</v>
      </c>
      <c r="C5" s="9" t="s">
        <v>45</v>
      </c>
      <c r="D5" s="9" t="s">
        <v>44</v>
      </c>
    </row>
    <row r="6" spans="1:4" ht="28.5">
      <c r="A6" s="7">
        <v>43803</v>
      </c>
      <c r="B6" s="8">
        <v>830800</v>
      </c>
      <c r="C6" s="9" t="s">
        <v>16</v>
      </c>
      <c r="D6" s="9" t="s">
        <v>41</v>
      </c>
    </row>
    <row r="7" spans="1:4" ht="42.75">
      <c r="A7" s="7">
        <v>43803</v>
      </c>
      <c r="B7" s="8">
        <v>80000</v>
      </c>
      <c r="C7" s="9" t="s">
        <v>47</v>
      </c>
      <c r="D7" s="9" t="s">
        <v>46</v>
      </c>
    </row>
    <row r="8" spans="1:4" ht="28.5">
      <c r="A8" s="7">
        <v>43804</v>
      </c>
      <c r="B8" s="8">
        <v>169000</v>
      </c>
      <c r="C8" s="9" t="s">
        <v>19</v>
      </c>
      <c r="D8" s="9" t="s">
        <v>38</v>
      </c>
    </row>
    <row r="9" spans="1:4" ht="28.5">
      <c r="A9" s="7">
        <v>43804</v>
      </c>
      <c r="B9" s="8">
        <v>116500</v>
      </c>
      <c r="C9" s="9" t="s">
        <v>55</v>
      </c>
      <c r="D9" s="9" t="s">
        <v>54</v>
      </c>
    </row>
    <row r="10" spans="1:4" ht="28.5">
      <c r="A10" s="7">
        <v>43804</v>
      </c>
      <c r="B10" s="8">
        <v>249300</v>
      </c>
      <c r="C10" s="9" t="s">
        <v>18</v>
      </c>
      <c r="D10" s="9" t="s">
        <v>56</v>
      </c>
    </row>
    <row r="11" spans="1:4" ht="28.5">
      <c r="A11" s="7">
        <v>43805</v>
      </c>
      <c r="B11" s="8">
        <v>24500</v>
      </c>
      <c r="C11" s="9" t="s">
        <v>60</v>
      </c>
      <c r="D11" s="9" t="s">
        <v>59</v>
      </c>
    </row>
    <row r="12" spans="1:4">
      <c r="A12" s="7">
        <v>43809</v>
      </c>
      <c r="B12" s="8">
        <v>43000</v>
      </c>
      <c r="C12" s="9" t="s">
        <v>42</v>
      </c>
      <c r="D12" s="9" t="s">
        <v>43</v>
      </c>
    </row>
    <row r="13" spans="1:4">
      <c r="A13" s="7">
        <v>43809</v>
      </c>
      <c r="B13" s="8">
        <v>39000</v>
      </c>
      <c r="C13" s="9" t="s">
        <v>42</v>
      </c>
      <c r="D13" s="9" t="s">
        <v>61</v>
      </c>
    </row>
    <row r="14" spans="1:4">
      <c r="A14" s="7">
        <v>43809</v>
      </c>
      <c r="B14" s="8">
        <v>79200</v>
      </c>
      <c r="C14" s="9" t="s">
        <v>65</v>
      </c>
      <c r="D14" s="9" t="s">
        <v>64</v>
      </c>
    </row>
    <row r="15" spans="1:4" ht="28.5">
      <c r="A15" s="7">
        <v>43811</v>
      </c>
      <c r="B15" s="8">
        <v>380511.78</v>
      </c>
      <c r="C15" s="9" t="s">
        <v>63</v>
      </c>
      <c r="D15" s="9" t="s">
        <v>62</v>
      </c>
    </row>
    <row r="16" spans="1:4" ht="28.5">
      <c r="A16" s="7">
        <v>43811</v>
      </c>
      <c r="B16" s="8">
        <v>352800</v>
      </c>
      <c r="C16" s="9" t="s">
        <v>73</v>
      </c>
      <c r="D16" s="9" t="s">
        <v>67</v>
      </c>
    </row>
    <row r="17" spans="1:4" ht="28.5">
      <c r="A17" s="7">
        <v>43811</v>
      </c>
      <c r="B17" s="8">
        <v>200440</v>
      </c>
      <c r="C17" s="9" t="s">
        <v>69</v>
      </c>
      <c r="D17" s="9" t="s">
        <v>68</v>
      </c>
    </row>
    <row r="18" spans="1:4" ht="28.5">
      <c r="A18" s="7">
        <v>43811</v>
      </c>
      <c r="B18" s="8">
        <v>128270</v>
      </c>
      <c r="C18" s="9" t="s">
        <v>71</v>
      </c>
      <c r="D18" s="9" t="s">
        <v>70</v>
      </c>
    </row>
    <row r="19" spans="1:4" ht="28.5">
      <c r="A19" s="7">
        <v>43811</v>
      </c>
      <c r="B19" s="8">
        <v>528155</v>
      </c>
      <c r="C19" s="9" t="s">
        <v>76</v>
      </c>
      <c r="D19" s="9" t="s">
        <v>75</v>
      </c>
    </row>
    <row r="20" spans="1:4" ht="28.5">
      <c r="A20" s="7">
        <v>43812</v>
      </c>
      <c r="B20" s="8">
        <v>133880</v>
      </c>
      <c r="C20" s="9" t="s">
        <v>138</v>
      </c>
      <c r="D20" s="9" t="s">
        <v>137</v>
      </c>
    </row>
    <row r="21" spans="1:4" ht="28.5">
      <c r="A21" s="7">
        <v>43815</v>
      </c>
      <c r="B21" s="8">
        <v>151500</v>
      </c>
      <c r="C21" s="9" t="s">
        <v>74</v>
      </c>
      <c r="D21" s="9" t="s">
        <v>72</v>
      </c>
    </row>
    <row r="22" spans="1:4" ht="42.75">
      <c r="A22" s="7">
        <v>43815</v>
      </c>
      <c r="B22" s="8">
        <v>238400</v>
      </c>
      <c r="C22" s="9" t="s">
        <v>86</v>
      </c>
      <c r="D22" s="9" t="s">
        <v>85</v>
      </c>
    </row>
    <row r="23" spans="1:4" ht="28.5">
      <c r="A23" s="7">
        <v>43815</v>
      </c>
      <c r="B23" s="8">
        <v>100000</v>
      </c>
      <c r="C23" s="9" t="s">
        <v>49</v>
      </c>
      <c r="D23" s="9" t="s">
        <v>48</v>
      </c>
    </row>
    <row r="24" spans="1:4" ht="28.5">
      <c r="A24" s="7">
        <v>43817</v>
      </c>
      <c r="B24" s="8">
        <v>135250</v>
      </c>
      <c r="C24" s="9" t="s">
        <v>18</v>
      </c>
      <c r="D24" s="9" t="s">
        <v>90</v>
      </c>
    </row>
    <row r="25" spans="1:4" ht="28.5">
      <c r="A25" s="7">
        <v>43817</v>
      </c>
      <c r="B25" s="8">
        <v>36100</v>
      </c>
      <c r="C25" s="9" t="s">
        <v>92</v>
      </c>
      <c r="D25" s="9" t="s">
        <v>91</v>
      </c>
    </row>
    <row r="26" spans="1:4" ht="28.5">
      <c r="A26" s="7">
        <v>43818</v>
      </c>
      <c r="B26" s="8">
        <v>160000</v>
      </c>
      <c r="C26" s="9" t="s">
        <v>18</v>
      </c>
      <c r="D26" s="9" t="s">
        <v>95</v>
      </c>
    </row>
    <row r="27" spans="1:4" ht="28.5">
      <c r="A27" s="7">
        <v>43822</v>
      </c>
      <c r="B27" s="8">
        <v>5335326.33</v>
      </c>
      <c r="C27" s="9" t="s">
        <v>80</v>
      </c>
      <c r="D27" s="9" t="s">
        <v>79</v>
      </c>
    </row>
    <row r="28" spans="1:4" ht="28.5">
      <c r="A28" s="7">
        <v>43822</v>
      </c>
      <c r="B28" s="8">
        <v>336571</v>
      </c>
      <c r="C28" s="9" t="s">
        <v>51</v>
      </c>
      <c r="D28" s="9" t="s">
        <v>50</v>
      </c>
    </row>
    <row r="29" spans="1:4" ht="42.75">
      <c r="A29" s="7">
        <v>43822</v>
      </c>
      <c r="B29" s="8">
        <v>105000</v>
      </c>
      <c r="C29" s="9" t="s">
        <v>93</v>
      </c>
      <c r="D29" s="9" t="s">
        <v>94</v>
      </c>
    </row>
    <row r="30" spans="1:4" ht="28.5">
      <c r="A30" s="7">
        <v>43822</v>
      </c>
      <c r="B30" s="8">
        <v>158130</v>
      </c>
      <c r="C30" s="9" t="s">
        <v>98</v>
      </c>
      <c r="D30" s="9" t="s">
        <v>97</v>
      </c>
    </row>
    <row r="31" spans="1:4" ht="28.5">
      <c r="A31" s="7">
        <v>43822</v>
      </c>
      <c r="B31" s="8">
        <v>38000</v>
      </c>
      <c r="C31" s="9" t="s">
        <v>92</v>
      </c>
      <c r="D31" s="9" t="s">
        <v>100</v>
      </c>
    </row>
    <row r="32" spans="1:4" ht="42.75">
      <c r="A32" s="7">
        <v>43823</v>
      </c>
      <c r="B32" s="8">
        <v>980000</v>
      </c>
      <c r="C32" s="9" t="s">
        <v>87</v>
      </c>
      <c r="D32" s="9" t="s">
        <v>88</v>
      </c>
    </row>
    <row r="33" spans="1:4" ht="42.75">
      <c r="A33" s="7">
        <v>43823</v>
      </c>
      <c r="B33" s="8">
        <v>350000</v>
      </c>
      <c r="C33" s="9" t="s">
        <v>87</v>
      </c>
      <c r="D33" s="9" t="s">
        <v>89</v>
      </c>
    </row>
    <row r="34" spans="1:4" ht="28.5">
      <c r="A34" s="7">
        <v>43823</v>
      </c>
      <c r="B34" s="8">
        <v>235246.91</v>
      </c>
      <c r="C34" s="9" t="s">
        <v>106</v>
      </c>
      <c r="D34" s="9" t="s">
        <v>105</v>
      </c>
    </row>
    <row r="35" spans="1:4" ht="32.25" customHeight="1">
      <c r="A35" s="7">
        <v>43825</v>
      </c>
      <c r="B35" s="8">
        <v>4197660.46</v>
      </c>
      <c r="C35" s="9" t="s">
        <v>21</v>
      </c>
      <c r="D35" s="9" t="s">
        <v>66</v>
      </c>
    </row>
    <row r="36" spans="1:4" ht="32.25" customHeight="1">
      <c r="A36" s="7">
        <v>43825</v>
      </c>
      <c r="B36" s="8">
        <v>585000</v>
      </c>
      <c r="C36" s="9" t="s">
        <v>73</v>
      </c>
      <c r="D36" s="9" t="s">
        <v>102</v>
      </c>
    </row>
    <row r="37" spans="1:4" ht="32.25" customHeight="1">
      <c r="A37" s="7">
        <v>43825</v>
      </c>
      <c r="B37" s="8">
        <v>271311.03999999998</v>
      </c>
      <c r="C37" s="9" t="s">
        <v>108</v>
      </c>
      <c r="D37" s="9" t="s">
        <v>107</v>
      </c>
    </row>
    <row r="38" spans="1:4">
      <c r="A38" s="7">
        <v>43826</v>
      </c>
      <c r="B38" s="8">
        <v>47000</v>
      </c>
      <c r="C38" s="9" t="s">
        <v>81</v>
      </c>
      <c r="D38" s="9" t="s">
        <v>82</v>
      </c>
    </row>
    <row r="39" spans="1:4" ht="28.5">
      <c r="A39" s="7">
        <v>43826</v>
      </c>
      <c r="B39" s="8">
        <v>268000</v>
      </c>
      <c r="C39" s="9" t="s">
        <v>117</v>
      </c>
      <c r="D39" s="9" t="s">
        <v>116</v>
      </c>
    </row>
    <row r="40" spans="1:4" ht="28.5">
      <c r="A40" s="7">
        <v>43826</v>
      </c>
      <c r="B40" s="8">
        <v>284600</v>
      </c>
      <c r="C40" s="9" t="s">
        <v>117</v>
      </c>
      <c r="D40" s="29" t="s">
        <v>120</v>
      </c>
    </row>
    <row r="41" spans="1:4" ht="28.5">
      <c r="A41" s="7">
        <v>43829</v>
      </c>
      <c r="B41" s="8">
        <v>227950</v>
      </c>
      <c r="C41" s="9" t="s">
        <v>115</v>
      </c>
      <c r="D41" s="9" t="s">
        <v>114</v>
      </c>
    </row>
    <row r="42" spans="1:4" ht="28.5">
      <c r="A42" s="7">
        <v>43829</v>
      </c>
      <c r="B42" s="8">
        <v>623700</v>
      </c>
      <c r="C42" s="9" t="s">
        <v>73</v>
      </c>
      <c r="D42" s="9" t="s">
        <v>121</v>
      </c>
    </row>
    <row r="43" spans="1:4" ht="28.5">
      <c r="A43" s="7">
        <v>43829</v>
      </c>
      <c r="B43" s="8">
        <v>199870</v>
      </c>
      <c r="C43" s="9" t="s">
        <v>123</v>
      </c>
      <c r="D43" s="9" t="s">
        <v>122</v>
      </c>
    </row>
    <row r="44" spans="1:4" ht="28.5">
      <c r="A44" s="7">
        <v>43829</v>
      </c>
      <c r="B44" s="8">
        <v>100000</v>
      </c>
      <c r="C44" s="9" t="s">
        <v>125</v>
      </c>
      <c r="D44" s="9" t="s">
        <v>124</v>
      </c>
    </row>
    <row r="45" spans="1:4" ht="28.5">
      <c r="A45" s="7">
        <v>43829</v>
      </c>
      <c r="B45" s="8">
        <v>200000</v>
      </c>
      <c r="C45" s="9" t="s">
        <v>18</v>
      </c>
      <c r="D45" s="9" t="s">
        <v>101</v>
      </c>
    </row>
    <row r="46" spans="1:4">
      <c r="A46" s="10" t="s">
        <v>5</v>
      </c>
      <c r="B46" s="11">
        <f>SUM(B4:B45)</f>
        <v>20563732.419999998</v>
      </c>
      <c r="C46" s="11"/>
      <c r="D46" s="11"/>
    </row>
    <row r="47" spans="1:4">
      <c r="A47" s="39" t="s">
        <v>8</v>
      </c>
      <c r="B47" s="40"/>
      <c r="C47" s="40"/>
      <c r="D47" s="41"/>
    </row>
    <row r="48" spans="1:4" ht="28.5">
      <c r="A48" s="7">
        <v>43802</v>
      </c>
      <c r="B48" s="8">
        <v>17195</v>
      </c>
      <c r="C48" s="9" t="s">
        <v>36</v>
      </c>
      <c r="D48" s="9" t="s">
        <v>37</v>
      </c>
    </row>
    <row r="49" spans="1:6">
      <c r="A49" s="7">
        <v>43805</v>
      </c>
      <c r="B49" s="8">
        <v>390000</v>
      </c>
      <c r="C49" s="9" t="s">
        <v>40</v>
      </c>
      <c r="D49" s="9" t="s">
        <v>39</v>
      </c>
    </row>
    <row r="50" spans="1:6" ht="28.5">
      <c r="A50" s="7">
        <v>43809</v>
      </c>
      <c r="B50" s="8">
        <v>334848</v>
      </c>
      <c r="C50" s="9" t="s">
        <v>58</v>
      </c>
      <c r="D50" s="9" t="s">
        <v>57</v>
      </c>
    </row>
    <row r="51" spans="1:6">
      <c r="A51" s="7">
        <v>43818</v>
      </c>
      <c r="B51" s="8">
        <v>75300</v>
      </c>
      <c r="C51" s="9" t="s">
        <v>20</v>
      </c>
      <c r="D51" s="9" t="s">
        <v>96</v>
      </c>
    </row>
    <row r="52" spans="1:6" ht="28.5">
      <c r="A52" s="7">
        <v>43824</v>
      </c>
      <c r="B52" s="8">
        <v>30590</v>
      </c>
      <c r="C52" s="9" t="s">
        <v>53</v>
      </c>
      <c r="D52" s="9" t="s">
        <v>50</v>
      </c>
    </row>
    <row r="53" spans="1:6">
      <c r="A53" s="7">
        <v>43826</v>
      </c>
      <c r="B53" s="8">
        <v>40000</v>
      </c>
      <c r="C53" s="9" t="s">
        <v>112</v>
      </c>
      <c r="D53" s="9" t="s">
        <v>113</v>
      </c>
    </row>
    <row r="54" spans="1:6" ht="28.5">
      <c r="A54" s="7">
        <v>43826</v>
      </c>
      <c r="B54" s="8">
        <v>107000</v>
      </c>
      <c r="C54" s="9" t="s">
        <v>118</v>
      </c>
      <c r="D54" s="9" t="s">
        <v>119</v>
      </c>
    </row>
    <row r="55" spans="1:6">
      <c r="A55" s="7">
        <v>43829</v>
      </c>
      <c r="B55" s="8">
        <v>31030.38</v>
      </c>
      <c r="C55" s="51" t="s">
        <v>111</v>
      </c>
      <c r="D55" s="29" t="s">
        <v>109</v>
      </c>
    </row>
    <row r="56" spans="1:6">
      <c r="A56" s="10" t="s">
        <v>5</v>
      </c>
      <c r="B56" s="11">
        <f>SUM(B48:B55)</f>
        <v>1025963.38</v>
      </c>
      <c r="C56" s="27"/>
      <c r="D56" s="28"/>
      <c r="E56" s="18"/>
      <c r="F56" s="18"/>
    </row>
    <row r="57" spans="1:6">
      <c r="A57" s="39" t="s">
        <v>10</v>
      </c>
      <c r="B57" s="40"/>
      <c r="C57" s="40"/>
      <c r="D57" s="41"/>
    </row>
    <row r="58" spans="1:6">
      <c r="A58" s="7">
        <v>43801</v>
      </c>
      <c r="B58" s="8">
        <v>8998</v>
      </c>
      <c r="C58" s="9" t="s">
        <v>128</v>
      </c>
      <c r="D58" s="29" t="s">
        <v>127</v>
      </c>
    </row>
    <row r="59" spans="1:6">
      <c r="A59" s="7">
        <v>43808</v>
      </c>
      <c r="B59" s="8">
        <v>5220</v>
      </c>
      <c r="C59" s="9" t="s">
        <v>129</v>
      </c>
      <c r="D59" s="29" t="s">
        <v>130</v>
      </c>
    </row>
    <row r="60" spans="1:6" ht="28.5">
      <c r="A60" s="7">
        <v>43822</v>
      </c>
      <c r="B60" s="8">
        <v>23120</v>
      </c>
      <c r="C60" s="9" t="s">
        <v>52</v>
      </c>
      <c r="D60" s="29" t="s">
        <v>50</v>
      </c>
    </row>
    <row r="61" spans="1:6" ht="28.5">
      <c r="A61" s="7">
        <v>43822</v>
      </c>
      <c r="B61" s="8">
        <v>10323.200000000001</v>
      </c>
      <c r="C61" s="9" t="s">
        <v>126</v>
      </c>
      <c r="D61" s="9" t="s">
        <v>97</v>
      </c>
    </row>
    <row r="62" spans="1:6" ht="24" customHeight="1">
      <c r="A62" s="10" t="s">
        <v>5</v>
      </c>
      <c r="B62" s="11">
        <f>SUM(B58:B61)</f>
        <v>47661.2</v>
      </c>
      <c r="C62" s="27"/>
      <c r="D62" s="28"/>
    </row>
    <row r="63" spans="1:6" ht="24" customHeight="1">
      <c r="A63" s="39" t="s">
        <v>12</v>
      </c>
      <c r="B63" s="40"/>
      <c r="C63" s="40"/>
      <c r="D63" s="41"/>
    </row>
    <row r="64" spans="1:6" ht="27" customHeight="1">
      <c r="A64" s="7">
        <v>43815</v>
      </c>
      <c r="B64" s="8">
        <v>47070</v>
      </c>
      <c r="C64" s="9" t="s">
        <v>83</v>
      </c>
      <c r="D64" s="9" t="s">
        <v>84</v>
      </c>
    </row>
    <row r="65" spans="1:4" ht="27.95" customHeight="1">
      <c r="A65" s="7">
        <v>43822</v>
      </c>
      <c r="B65" s="8">
        <v>170000</v>
      </c>
      <c r="C65" s="9" t="s">
        <v>99</v>
      </c>
      <c r="D65" s="9" t="s">
        <v>97</v>
      </c>
    </row>
    <row r="66" spans="1:4" ht="27.95" customHeight="1">
      <c r="A66" s="7">
        <v>43823</v>
      </c>
      <c r="B66" s="8">
        <v>85342.32</v>
      </c>
      <c r="C66" s="9" t="s">
        <v>104</v>
      </c>
      <c r="D66" s="9" t="s">
        <v>103</v>
      </c>
    </row>
    <row r="67" spans="1:4" ht="27.95" customHeight="1">
      <c r="A67" s="7">
        <v>43829</v>
      </c>
      <c r="B67" s="8">
        <v>264000</v>
      </c>
      <c r="C67" s="52" t="s">
        <v>110</v>
      </c>
      <c r="D67" s="9" t="s">
        <v>109</v>
      </c>
    </row>
    <row r="68" spans="1:4" ht="24" customHeight="1">
      <c r="A68" s="10" t="s">
        <v>5</v>
      </c>
      <c r="B68" s="11">
        <f>SUM(B64:B67)</f>
        <v>566412.32000000007</v>
      </c>
      <c r="C68" s="9"/>
      <c r="D68" s="9"/>
    </row>
    <row r="69" spans="1:4" ht="21" customHeight="1">
      <c r="A69" s="39" t="s">
        <v>7</v>
      </c>
      <c r="B69" s="40"/>
      <c r="C69" s="40"/>
      <c r="D69" s="41"/>
    </row>
    <row r="70" spans="1:4" ht="21.75" customHeight="1">
      <c r="A70" s="14">
        <v>43829</v>
      </c>
      <c r="B70" s="26">
        <v>426764.94</v>
      </c>
      <c r="C70" s="36"/>
      <c r="D70" s="36"/>
    </row>
    <row r="71" spans="1:4" ht="21" customHeight="1">
      <c r="A71" s="25" t="s">
        <v>6</v>
      </c>
      <c r="B71" s="16">
        <f>B46+B56+B62+B68+B70</f>
        <v>22630534.259999998</v>
      </c>
      <c r="C71" s="13"/>
      <c r="D71" s="13"/>
    </row>
    <row r="72" spans="1:4" ht="21" customHeight="1"/>
    <row r="73" spans="1:4" ht="21" customHeight="1">
      <c r="B73" s="18"/>
    </row>
    <row r="74" spans="1:4" ht="35.25" customHeight="1"/>
    <row r="75" spans="1:4" ht="33.75" customHeight="1"/>
    <row r="76" spans="1:4" ht="31.5" customHeight="1"/>
    <row r="77" spans="1:4" ht="31.5" customHeight="1"/>
    <row r="78" spans="1:4" ht="26.45" customHeight="1"/>
    <row r="79" spans="1:4" ht="21" customHeight="1"/>
    <row r="80" spans="1:4" ht="21" customHeight="1"/>
    <row r="81" spans="5:12" ht="15" customHeight="1">
      <c r="E81" s="37"/>
      <c r="F81" s="37"/>
      <c r="G81" s="37"/>
      <c r="H81" s="37"/>
      <c r="I81" s="37"/>
      <c r="J81" s="37"/>
      <c r="K81" s="37"/>
      <c r="L81" s="37"/>
    </row>
    <row r="82" spans="5:12" ht="15" customHeight="1">
      <c r="E82" s="35"/>
      <c r="F82" s="35"/>
      <c r="G82" s="35"/>
      <c r="H82" s="35"/>
      <c r="I82" s="35"/>
      <c r="J82" s="35"/>
      <c r="K82" s="35"/>
      <c r="L82" s="35"/>
    </row>
    <row r="83" spans="5:12" ht="15" customHeight="1">
      <c r="E83" s="35"/>
      <c r="F83" s="35"/>
      <c r="G83" s="35"/>
      <c r="H83" s="35"/>
      <c r="I83" s="35"/>
      <c r="J83" s="35"/>
      <c r="K83" s="35"/>
      <c r="L83" s="35"/>
    </row>
    <row r="85" spans="5:12">
      <c r="E85" s="17"/>
      <c r="F85" s="17"/>
      <c r="G85" s="17"/>
      <c r="H85" s="17"/>
    </row>
    <row r="86" spans="5:12">
      <c r="E86" s="17"/>
      <c r="F86" s="17"/>
      <c r="G86" s="17"/>
      <c r="H86" s="17"/>
    </row>
    <row r="87" spans="5:12">
      <c r="E87" s="17"/>
      <c r="F87" s="17"/>
      <c r="G87" s="17"/>
      <c r="H87" s="17"/>
      <c r="L87" s="5" t="s">
        <v>9</v>
      </c>
    </row>
  </sheetData>
  <mergeCells count="8">
    <mergeCell ref="I81:L81"/>
    <mergeCell ref="C1:D1"/>
    <mergeCell ref="A69:D69"/>
    <mergeCell ref="A3:D3"/>
    <mergeCell ref="E81:H81"/>
    <mergeCell ref="A47:D47"/>
    <mergeCell ref="A57:D57"/>
    <mergeCell ref="A63:D6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B14" sqref="B14"/>
    </sheetView>
  </sheetViews>
  <sheetFormatPr defaultRowHeight="15"/>
  <cols>
    <col min="1" max="1" width="22.42578125" customWidth="1"/>
    <col min="2" max="2" width="36.28515625" customWidth="1"/>
    <col min="3" max="3" width="47.85546875" customWidth="1"/>
    <col min="4" max="4" width="34.28515625" customWidth="1"/>
  </cols>
  <sheetData>
    <row r="1" spans="1:4" ht="118.5" customHeight="1">
      <c r="A1" s="42"/>
      <c r="B1" s="42"/>
      <c r="C1" s="43" t="s">
        <v>32</v>
      </c>
      <c r="D1" s="44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5" t="s">
        <v>22</v>
      </c>
      <c r="B3" s="45"/>
      <c r="C3" s="45"/>
      <c r="D3" s="45"/>
    </row>
    <row r="4" spans="1:4" ht="28.5">
      <c r="A4" s="14">
        <v>43816</v>
      </c>
      <c r="B4" s="8">
        <v>76898</v>
      </c>
      <c r="C4" s="9" t="s">
        <v>131</v>
      </c>
      <c r="D4" s="9" t="s">
        <v>23</v>
      </c>
    </row>
    <row r="5" spans="1:4">
      <c r="A5" s="21" t="s">
        <v>5</v>
      </c>
      <c r="B5" s="26">
        <f>SUM(B4:B4)</f>
        <v>76898</v>
      </c>
      <c r="C5" s="9"/>
      <c r="D5" s="9"/>
    </row>
    <row r="6" spans="1:4">
      <c r="A6" s="45" t="s">
        <v>7</v>
      </c>
      <c r="B6" s="45"/>
      <c r="C6" s="45"/>
      <c r="D6" s="45"/>
    </row>
    <row r="7" spans="1:4">
      <c r="A7" s="14">
        <v>43829</v>
      </c>
      <c r="B7" s="12">
        <v>9671.2900000000009</v>
      </c>
      <c r="C7" s="20"/>
      <c r="D7" s="20"/>
    </row>
    <row r="8" spans="1:4">
      <c r="A8" s="15" t="s">
        <v>6</v>
      </c>
      <c r="B8" s="16">
        <f>B5+B7</f>
        <v>86569.290000000008</v>
      </c>
      <c r="C8" s="13"/>
      <c r="D8" s="13"/>
    </row>
    <row r="19" spans="3:4">
      <c r="C19" s="49"/>
      <c r="D19" s="49"/>
    </row>
    <row r="20" spans="3:4">
      <c r="C20" s="50"/>
      <c r="D20" s="49"/>
    </row>
    <row r="21" spans="3:4">
      <c r="C21" s="49"/>
      <c r="D21" s="49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topLeftCell="A4" workbookViewId="0">
      <selection activeCell="G5" sqref="G5"/>
    </sheetView>
  </sheetViews>
  <sheetFormatPr defaultRowHeight="15"/>
  <cols>
    <col min="1" max="1" width="20" style="5" customWidth="1"/>
    <col min="2" max="2" width="29.42578125" style="5" customWidth="1"/>
    <col min="3" max="3" width="43" style="5" customWidth="1"/>
    <col min="4" max="4" width="37.5703125" style="5" customWidth="1"/>
    <col min="5" max="16384" width="9.140625" style="5"/>
  </cols>
  <sheetData>
    <row r="1" spans="1:4" ht="115.5" customHeight="1">
      <c r="A1" s="53"/>
      <c r="B1" s="53"/>
      <c r="C1" s="54" t="s">
        <v>33</v>
      </c>
      <c r="D1" s="55"/>
    </row>
    <row r="2" spans="1:4" ht="15.75">
      <c r="A2" s="6" t="s">
        <v>0</v>
      </c>
      <c r="B2" s="6" t="s">
        <v>1</v>
      </c>
      <c r="C2" s="6" t="s">
        <v>2</v>
      </c>
      <c r="D2" s="6" t="s">
        <v>4</v>
      </c>
    </row>
    <row r="3" spans="1:4">
      <c r="A3" s="45" t="s">
        <v>11</v>
      </c>
      <c r="B3" s="45"/>
      <c r="C3" s="45"/>
      <c r="D3" s="45"/>
    </row>
    <row r="4" spans="1:4" ht="28.5">
      <c r="A4" s="7">
        <v>43809</v>
      </c>
      <c r="B4" s="8">
        <v>1200</v>
      </c>
      <c r="C4" s="9" t="s">
        <v>26</v>
      </c>
      <c r="D4" s="9" t="s">
        <v>134</v>
      </c>
    </row>
    <row r="5" spans="1:4" ht="28.5">
      <c r="A5" s="7">
        <v>43817</v>
      </c>
      <c r="B5" s="8">
        <v>594</v>
      </c>
      <c r="C5" s="9" t="s">
        <v>14</v>
      </c>
      <c r="D5" s="9" t="s">
        <v>135</v>
      </c>
    </row>
    <row r="6" spans="1:4">
      <c r="A6" s="7">
        <v>43817</v>
      </c>
      <c r="B6" s="8">
        <v>3093.9</v>
      </c>
      <c r="C6" s="9" t="s">
        <v>26</v>
      </c>
      <c r="D6" s="9" t="s">
        <v>28</v>
      </c>
    </row>
    <row r="7" spans="1:4">
      <c r="A7" s="7">
        <v>43818</v>
      </c>
      <c r="B7" s="8">
        <v>2643</v>
      </c>
      <c r="C7" s="9" t="s">
        <v>27</v>
      </c>
      <c r="D7" s="9" t="s">
        <v>136</v>
      </c>
    </row>
    <row r="8" spans="1:4" ht="28.5">
      <c r="A8" s="7">
        <v>43818</v>
      </c>
      <c r="B8" s="8">
        <v>2322</v>
      </c>
      <c r="C8" s="9" t="s">
        <v>27</v>
      </c>
      <c r="D8" s="9" t="s">
        <v>25</v>
      </c>
    </row>
    <row r="9" spans="1:4">
      <c r="A9" s="7">
        <v>43825</v>
      </c>
      <c r="B9" s="8">
        <v>51893.9</v>
      </c>
      <c r="C9" s="9" t="s">
        <v>17</v>
      </c>
      <c r="D9" s="9" t="s">
        <v>13</v>
      </c>
    </row>
    <row r="10" spans="1:4">
      <c r="A10" s="21" t="s">
        <v>5</v>
      </c>
      <c r="B10" s="12">
        <f>SUM(B4:B9)</f>
        <v>61746.8</v>
      </c>
      <c r="C10" s="9"/>
      <c r="D10" s="9"/>
    </row>
    <row r="11" spans="1:4">
      <c r="A11" s="39" t="s">
        <v>29</v>
      </c>
      <c r="B11" s="40"/>
      <c r="C11" s="40"/>
      <c r="D11" s="41"/>
    </row>
    <row r="12" spans="1:4">
      <c r="A12" s="31">
        <v>43829</v>
      </c>
      <c r="B12" s="32">
        <v>4035</v>
      </c>
      <c r="C12" s="33"/>
      <c r="D12" s="34"/>
    </row>
    <row r="13" spans="1:4">
      <c r="A13" s="31"/>
      <c r="B13" s="32"/>
      <c r="C13" s="33"/>
      <c r="D13" s="34"/>
    </row>
    <row r="14" spans="1:4">
      <c r="A14" s="39" t="s">
        <v>24</v>
      </c>
      <c r="B14" s="40"/>
      <c r="C14" s="40"/>
      <c r="D14" s="41"/>
    </row>
    <row r="15" spans="1:4" ht="28.5">
      <c r="A15" s="14">
        <v>43823</v>
      </c>
      <c r="B15" s="8">
        <v>122070.27</v>
      </c>
      <c r="C15" s="9" t="s">
        <v>24</v>
      </c>
      <c r="D15" s="9" t="s">
        <v>25</v>
      </c>
    </row>
    <row r="16" spans="1:4">
      <c r="A16" s="21" t="s">
        <v>5</v>
      </c>
      <c r="B16" s="12">
        <f>B15</f>
        <v>122070.27</v>
      </c>
      <c r="C16" s="9"/>
      <c r="D16" s="9"/>
    </row>
    <row r="17" spans="1:4">
      <c r="A17" s="45" t="s">
        <v>7</v>
      </c>
      <c r="B17" s="45"/>
      <c r="C17" s="45"/>
      <c r="D17" s="45"/>
    </row>
    <row r="18" spans="1:4">
      <c r="A18" s="14">
        <v>43829</v>
      </c>
      <c r="B18" s="12">
        <v>339779.65</v>
      </c>
      <c r="C18" s="13"/>
      <c r="D18" s="13"/>
    </row>
    <row r="19" spans="1:4">
      <c r="A19" s="15" t="s">
        <v>6</v>
      </c>
      <c r="B19" s="16">
        <f>B10+B12+B16+B18</f>
        <v>527631.72</v>
      </c>
      <c r="C19" s="13"/>
      <c r="D19" s="13"/>
    </row>
    <row r="22" spans="1:4">
      <c r="B22" s="18"/>
    </row>
    <row r="66" spans="1:1">
      <c r="A66" s="5" t="s">
        <v>9</v>
      </c>
    </row>
  </sheetData>
  <mergeCells count="6">
    <mergeCell ref="A17:D17"/>
    <mergeCell ref="A1:B1"/>
    <mergeCell ref="C1:D1"/>
    <mergeCell ref="A3:D3"/>
    <mergeCell ref="A14:D14"/>
    <mergeCell ref="A11:D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B7" sqref="B7"/>
    </sheetView>
  </sheetViews>
  <sheetFormatPr defaultRowHeight="15"/>
  <cols>
    <col min="1" max="1" width="21" customWidth="1"/>
    <col min="2" max="2" width="20.5703125" customWidth="1"/>
    <col min="3" max="3" width="27.5703125" customWidth="1"/>
    <col min="4" max="4" width="59.140625" customWidth="1"/>
  </cols>
  <sheetData>
    <row r="1" spans="1:4" ht="99.75" customHeight="1">
      <c r="A1" s="42"/>
      <c r="B1" s="42"/>
      <c r="C1" s="47" t="s">
        <v>34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>
      <c r="A3" s="46" t="s">
        <v>132</v>
      </c>
      <c r="B3" s="46"/>
      <c r="C3" s="46"/>
      <c r="D3" s="46"/>
    </row>
    <row r="4" spans="1:4">
      <c r="A4" s="7">
        <v>43829</v>
      </c>
      <c r="B4" s="22">
        <v>98033.39</v>
      </c>
      <c r="C4" s="9" t="s">
        <v>133</v>
      </c>
      <c r="D4" s="9"/>
    </row>
    <row r="5" spans="1:4" ht="15.75">
      <c r="A5" s="1"/>
      <c r="B5" s="1"/>
      <c r="C5" s="1"/>
      <c r="D5" s="1"/>
    </row>
    <row r="6" spans="1:4">
      <c r="A6" s="46" t="s">
        <v>7</v>
      </c>
      <c r="B6" s="46"/>
      <c r="C6" s="46" t="s">
        <v>7</v>
      </c>
      <c r="D6" s="46"/>
    </row>
    <row r="7" spans="1:4">
      <c r="A7" s="7">
        <v>43829</v>
      </c>
      <c r="B7" s="22">
        <v>396578.76</v>
      </c>
      <c r="C7" s="13"/>
      <c r="D7" s="2"/>
    </row>
    <row r="8" spans="1:4">
      <c r="A8" s="4" t="s">
        <v>6</v>
      </c>
      <c r="B8" s="24">
        <f>B4+B7</f>
        <v>494612.15</v>
      </c>
      <c r="C8" s="2"/>
      <c r="D8" s="2"/>
    </row>
  </sheetData>
  <mergeCells count="4">
    <mergeCell ref="A1:B1"/>
    <mergeCell ref="C1:D1"/>
    <mergeCell ref="A6:D6"/>
    <mergeCell ref="A3:D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>
      <selection activeCell="B8" sqref="B8"/>
    </sheetView>
  </sheetViews>
  <sheetFormatPr defaultRowHeight="15"/>
  <cols>
    <col min="1" max="1" width="20.5703125" customWidth="1"/>
    <col min="2" max="2" width="16.28515625" customWidth="1"/>
    <col min="3" max="3" width="43.140625" customWidth="1"/>
    <col min="4" max="4" width="28.7109375" customWidth="1"/>
  </cols>
  <sheetData>
    <row r="1" spans="1:4" ht="96.75" customHeight="1">
      <c r="C1" s="47" t="s">
        <v>35</v>
      </c>
      <c r="D1" s="48"/>
    </row>
    <row r="2" spans="1:4" ht="15.75">
      <c r="A2" s="1" t="s">
        <v>0</v>
      </c>
      <c r="B2" s="1" t="s">
        <v>1</v>
      </c>
      <c r="C2" s="1" t="s">
        <v>2</v>
      </c>
      <c r="D2" s="1" t="s">
        <v>4</v>
      </c>
    </row>
    <row r="3" spans="1:4" ht="16.5" customHeight="1">
      <c r="A3" s="46" t="s">
        <v>11</v>
      </c>
      <c r="B3" s="46"/>
      <c r="C3" s="46" t="s">
        <v>11</v>
      </c>
      <c r="D3" s="46"/>
    </row>
    <row r="4" spans="1:4">
      <c r="A4" s="23">
        <v>43811</v>
      </c>
      <c r="B4" s="22">
        <v>83148</v>
      </c>
      <c r="C4" s="19" t="s">
        <v>30</v>
      </c>
      <c r="D4" s="30" t="s">
        <v>13</v>
      </c>
    </row>
    <row r="5" spans="1:4">
      <c r="A5" s="23">
        <v>43829</v>
      </c>
      <c r="B5" s="22">
        <v>18148.8</v>
      </c>
      <c r="C5" s="30" t="s">
        <v>15</v>
      </c>
      <c r="D5" s="30" t="s">
        <v>13</v>
      </c>
    </row>
    <row r="6" spans="1:4">
      <c r="A6" s="21" t="s">
        <v>5</v>
      </c>
      <c r="B6" s="12">
        <f>SUM(B4:B5)</f>
        <v>101296.8</v>
      </c>
      <c r="C6" s="19"/>
      <c r="D6" s="19"/>
    </row>
    <row r="7" spans="1:4">
      <c r="A7" s="46" t="s">
        <v>7</v>
      </c>
      <c r="B7" s="46"/>
      <c r="C7" s="46"/>
      <c r="D7" s="46"/>
    </row>
    <row r="8" spans="1:4" ht="15.75">
      <c r="A8" s="23">
        <v>43829</v>
      </c>
      <c r="B8" s="22">
        <v>138162.04999999999</v>
      </c>
      <c r="C8" s="19" t="s">
        <v>7</v>
      </c>
      <c r="D8" s="6"/>
    </row>
    <row r="9" spans="1:4">
      <c r="A9" s="4" t="s">
        <v>6</v>
      </c>
      <c r="B9" s="3">
        <f>B6+B8</f>
        <v>239458.84999999998</v>
      </c>
      <c r="C9" s="2"/>
      <c r="D9" s="2"/>
    </row>
  </sheetData>
  <mergeCells count="3">
    <mergeCell ref="C1:D1"/>
    <mergeCell ref="A3:D3"/>
    <mergeCell ref="A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Адресная помощь</vt:lpstr>
      <vt:lpstr>Лист2</vt:lpstr>
      <vt:lpstr>Лист3</vt:lpstr>
      <vt:lpstr>Системная помощь</vt:lpstr>
      <vt:lpstr>Коробка храбрости</vt:lpstr>
      <vt:lpstr>Помощь семьям </vt:lpstr>
      <vt:lpstr>Уроки доброты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Катя</dc:creator>
  <cp:lastModifiedBy>Катя</cp:lastModifiedBy>
  <dcterms:created xsi:type="dcterms:W3CDTF">2018-02-06T16:39:26Z</dcterms:created>
  <dcterms:modified xsi:type="dcterms:W3CDTF">2020-01-22T20:02:58Z</dcterms:modified>
</cp:coreProperties>
</file>